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contabilidad\Documents\JDCONTABILIDAD\2018\SIPOT\"/>
    </mc:Choice>
  </mc:AlternateContent>
  <bookViews>
    <workbookView xWindow="0" yWindow="0" windowWidth="28800" windowHeight="11835"/>
  </bookViews>
  <sheets>
    <sheet name="Hoja trabajo Resto 1112 2015" sheetId="1" r:id="rId1"/>
  </sheets>
  <definedNames>
    <definedName name="_xlnm._FilterDatabase" localSheetId="0" hidden="1">'Hoja trabajo Resto 1112 2015'!$Q$4:$AB$289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7" i="1" l="1"/>
  <c r="AA287" i="1"/>
  <c r="Z287" i="1"/>
  <c r="Y287" i="1"/>
  <c r="X287" i="1"/>
  <c r="W287" i="1"/>
  <c r="V287" i="1"/>
  <c r="U287" i="1"/>
  <c r="T287" i="1"/>
  <c r="S287" i="1"/>
  <c r="R287" i="1"/>
  <c r="Q287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AB140" i="1"/>
  <c r="AA140" i="1"/>
  <c r="Z140" i="1"/>
  <c r="Y140" i="1"/>
  <c r="Y109" i="1" s="1"/>
  <c r="X140" i="1"/>
  <c r="W140" i="1"/>
  <c r="V140" i="1"/>
  <c r="U140" i="1"/>
  <c r="U109" i="1" s="1"/>
  <c r="T140" i="1"/>
  <c r="S140" i="1"/>
  <c r="R140" i="1"/>
  <c r="Q140" i="1"/>
  <c r="Q109" i="1" s="1"/>
  <c r="V139" i="1"/>
  <c r="U139" i="1"/>
  <c r="W135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AB109" i="1"/>
  <c r="AA109" i="1"/>
  <c r="Z109" i="1"/>
  <c r="X109" i="1"/>
  <c r="W109" i="1"/>
  <c r="V109" i="1"/>
  <c r="T109" i="1"/>
  <c r="S109" i="1"/>
  <c r="R109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AB99" i="1"/>
  <c r="AA99" i="1"/>
  <c r="Z99" i="1"/>
  <c r="Y99" i="1"/>
  <c r="X99" i="1"/>
  <c r="W99" i="1"/>
  <c r="V99" i="1"/>
  <c r="U99" i="1"/>
  <c r="T99" i="1"/>
  <c r="S99" i="1"/>
  <c r="R99" i="1"/>
  <c r="Q99" i="1"/>
  <c r="AB95" i="1"/>
  <c r="AA95" i="1"/>
  <c r="Z95" i="1"/>
  <c r="Y95" i="1"/>
  <c r="X95" i="1"/>
  <c r="W95" i="1"/>
  <c r="V95" i="1"/>
  <c r="U95" i="1"/>
  <c r="T95" i="1"/>
  <c r="S95" i="1"/>
  <c r="R95" i="1"/>
  <c r="Q95" i="1"/>
  <c r="AB91" i="1"/>
  <c r="AA91" i="1"/>
  <c r="Z91" i="1"/>
  <c r="Y91" i="1"/>
  <c r="X91" i="1"/>
  <c r="W91" i="1"/>
  <c r="V91" i="1"/>
  <c r="U91" i="1"/>
  <c r="T91" i="1"/>
  <c r="S91" i="1"/>
  <c r="R91" i="1"/>
  <c r="Q91" i="1"/>
  <c r="AB85" i="1"/>
  <c r="AA85" i="1"/>
  <c r="Z85" i="1"/>
  <c r="Y85" i="1"/>
  <c r="X85" i="1"/>
  <c r="W85" i="1"/>
  <c r="V85" i="1"/>
  <c r="U85" i="1"/>
  <c r="T85" i="1"/>
  <c r="S85" i="1"/>
  <c r="R85" i="1"/>
  <c r="Q85" i="1"/>
  <c r="AB84" i="1"/>
  <c r="AA84" i="1"/>
  <c r="Z84" i="1"/>
  <c r="Y84" i="1"/>
  <c r="X84" i="1"/>
  <c r="W84" i="1"/>
  <c r="V84" i="1"/>
  <c r="U84" i="1"/>
  <c r="T84" i="1"/>
  <c r="S84" i="1"/>
  <c r="R84" i="1"/>
  <c r="Q84" i="1"/>
  <c r="AB81" i="1"/>
  <c r="AA81" i="1"/>
  <c r="Z81" i="1"/>
  <c r="Y81" i="1"/>
  <c r="X81" i="1"/>
  <c r="W81" i="1"/>
  <c r="V81" i="1"/>
  <c r="U81" i="1"/>
  <c r="T81" i="1"/>
  <c r="S81" i="1"/>
  <c r="R81" i="1"/>
  <c r="Q81" i="1"/>
  <c r="AB68" i="1"/>
  <c r="AA68" i="1"/>
  <c r="Z68" i="1"/>
  <c r="Y68" i="1"/>
  <c r="X68" i="1"/>
  <c r="W68" i="1"/>
  <c r="V68" i="1"/>
  <c r="U68" i="1"/>
  <c r="T68" i="1"/>
  <c r="S68" i="1"/>
  <c r="R68" i="1"/>
  <c r="Q68" i="1"/>
  <c r="AB67" i="1"/>
  <c r="AA67" i="1"/>
  <c r="Z67" i="1"/>
  <c r="Y67" i="1"/>
  <c r="X67" i="1"/>
  <c r="W67" i="1"/>
  <c r="V67" i="1"/>
  <c r="U67" i="1"/>
  <c r="T67" i="1"/>
  <c r="S67" i="1"/>
  <c r="R67" i="1"/>
  <c r="Q67" i="1"/>
  <c r="AB56" i="1"/>
  <c r="AA56" i="1"/>
  <c r="Z56" i="1"/>
  <c r="Y56" i="1"/>
  <c r="X56" i="1"/>
  <c r="W56" i="1"/>
  <c r="V56" i="1"/>
  <c r="U56" i="1"/>
  <c r="T56" i="1"/>
  <c r="S56" i="1"/>
  <c r="R56" i="1"/>
  <c r="Q56" i="1"/>
  <c r="AB55" i="1"/>
  <c r="AA55" i="1"/>
  <c r="Z55" i="1"/>
  <c r="Y55" i="1"/>
  <c r="X55" i="1"/>
  <c r="W55" i="1"/>
  <c r="V55" i="1"/>
  <c r="U55" i="1"/>
  <c r="T55" i="1"/>
  <c r="S55" i="1"/>
  <c r="R55" i="1"/>
  <c r="Q55" i="1"/>
  <c r="AB49" i="1"/>
  <c r="AA49" i="1"/>
  <c r="Z49" i="1"/>
  <c r="Y49" i="1"/>
  <c r="X49" i="1"/>
  <c r="W49" i="1"/>
  <c r="V49" i="1"/>
  <c r="U49" i="1"/>
  <c r="T49" i="1"/>
  <c r="S49" i="1"/>
  <c r="R49" i="1"/>
  <c r="Q49" i="1"/>
  <c r="AB45" i="1"/>
  <c r="AA45" i="1"/>
  <c r="Z45" i="1"/>
  <c r="Y45" i="1"/>
  <c r="X45" i="1"/>
  <c r="W45" i="1"/>
  <c r="V45" i="1"/>
  <c r="U45" i="1"/>
  <c r="T45" i="1"/>
  <c r="S45" i="1"/>
  <c r="R45" i="1"/>
  <c r="Q45" i="1"/>
  <c r="AB39" i="1"/>
  <c r="AA39" i="1"/>
  <c r="Z39" i="1"/>
  <c r="Y39" i="1"/>
  <c r="X39" i="1"/>
  <c r="W39" i="1"/>
  <c r="V39" i="1"/>
  <c r="U39" i="1"/>
  <c r="T39" i="1"/>
  <c r="S39" i="1"/>
  <c r="R39" i="1"/>
  <c r="Q39" i="1"/>
  <c r="AB35" i="1"/>
  <c r="AA35" i="1"/>
  <c r="Z35" i="1"/>
  <c r="Y35" i="1"/>
  <c r="X35" i="1"/>
  <c r="W35" i="1"/>
  <c r="V35" i="1"/>
  <c r="U35" i="1"/>
  <c r="T35" i="1"/>
  <c r="S35" i="1"/>
  <c r="R35" i="1"/>
  <c r="Q35" i="1"/>
  <c r="AB28" i="1"/>
  <c r="AA28" i="1"/>
  <c r="Z28" i="1"/>
  <c r="Y28" i="1"/>
  <c r="X28" i="1"/>
  <c r="W28" i="1"/>
  <c r="V28" i="1"/>
  <c r="U28" i="1"/>
  <c r="T28" i="1"/>
  <c r="S28" i="1"/>
  <c r="R28" i="1"/>
  <c r="Q28" i="1"/>
  <c r="AB27" i="1"/>
  <c r="AA27" i="1"/>
  <c r="Z27" i="1"/>
  <c r="Y27" i="1"/>
  <c r="X27" i="1"/>
  <c r="X5" i="1" s="1"/>
  <c r="W27" i="1"/>
  <c r="V27" i="1"/>
  <c r="U27" i="1"/>
  <c r="T27" i="1"/>
  <c r="T5" i="1" s="1"/>
  <c r="S27" i="1"/>
  <c r="R27" i="1"/>
  <c r="Q27" i="1"/>
  <c r="AB26" i="1"/>
  <c r="AB17" i="1" s="1"/>
  <c r="AB5" i="1" s="1"/>
  <c r="AB21" i="1"/>
  <c r="AA21" i="1"/>
  <c r="Z21" i="1"/>
  <c r="Y21" i="1"/>
  <c r="Y17" i="1" s="1"/>
  <c r="Y5" i="1" s="1"/>
  <c r="X21" i="1"/>
  <c r="W21" i="1"/>
  <c r="V21" i="1"/>
  <c r="U21" i="1"/>
  <c r="U17" i="1" s="1"/>
  <c r="U5" i="1" s="1"/>
  <c r="T21" i="1"/>
  <c r="S21" i="1"/>
  <c r="R21" i="1"/>
  <c r="Q21" i="1"/>
  <c r="Q17" i="1" s="1"/>
  <c r="Q5" i="1" s="1"/>
  <c r="AB20" i="1"/>
  <c r="AB18" i="1"/>
  <c r="AA18" i="1"/>
  <c r="Z18" i="1"/>
  <c r="Y18" i="1"/>
  <c r="X18" i="1"/>
  <c r="W18" i="1"/>
  <c r="V18" i="1"/>
  <c r="U18" i="1"/>
  <c r="T18" i="1"/>
  <c r="S18" i="1"/>
  <c r="R18" i="1"/>
  <c r="Q18" i="1"/>
  <c r="AA17" i="1"/>
  <c r="Z17" i="1"/>
  <c r="X17" i="1"/>
  <c r="W17" i="1"/>
  <c r="V17" i="1"/>
  <c r="T17" i="1"/>
  <c r="S17" i="1"/>
  <c r="R17" i="1"/>
  <c r="AB14" i="1"/>
  <c r="AA14" i="1"/>
  <c r="Z14" i="1"/>
  <c r="Y14" i="1"/>
  <c r="X14" i="1"/>
  <c r="W14" i="1"/>
  <c r="V14" i="1"/>
  <c r="U14" i="1"/>
  <c r="T14" i="1"/>
  <c r="S14" i="1"/>
  <c r="R14" i="1"/>
  <c r="Q14" i="1"/>
  <c r="AB11" i="1"/>
  <c r="AA11" i="1"/>
  <c r="Z11" i="1"/>
  <c r="Y11" i="1"/>
  <c r="X11" i="1"/>
  <c r="W11" i="1"/>
  <c r="V11" i="1"/>
  <c r="U11" i="1"/>
  <c r="T11" i="1"/>
  <c r="S11" i="1"/>
  <c r="R11" i="1"/>
  <c r="Q11" i="1"/>
  <c r="AB10" i="1"/>
  <c r="AA10" i="1"/>
  <c r="Z10" i="1"/>
  <c r="Y10" i="1"/>
  <c r="X10" i="1"/>
  <c r="W10" i="1"/>
  <c r="V10" i="1"/>
  <c r="U10" i="1"/>
  <c r="T10" i="1"/>
  <c r="S10" i="1"/>
  <c r="R10" i="1"/>
  <c r="Q10" i="1"/>
  <c r="AB7" i="1"/>
  <c r="AA7" i="1"/>
  <c r="Z7" i="1"/>
  <c r="Y7" i="1"/>
  <c r="X7" i="1"/>
  <c r="W7" i="1"/>
  <c r="V7" i="1"/>
  <c r="U7" i="1"/>
  <c r="T7" i="1"/>
  <c r="S7" i="1"/>
  <c r="R7" i="1"/>
  <c r="Q7" i="1"/>
  <c r="AB6" i="1"/>
  <c r="AA6" i="1"/>
  <c r="Z6" i="1"/>
  <c r="Y6" i="1"/>
  <c r="X6" i="1"/>
  <c r="W6" i="1"/>
  <c r="V6" i="1"/>
  <c r="U6" i="1"/>
  <c r="T6" i="1"/>
  <c r="S6" i="1"/>
  <c r="R6" i="1"/>
  <c r="Q6" i="1"/>
  <c r="AA5" i="1"/>
  <c r="Z5" i="1"/>
  <c r="W5" i="1"/>
  <c r="V5" i="1"/>
  <c r="S5" i="1"/>
  <c r="R5" i="1"/>
</calcChain>
</file>

<file path=xl/sharedStrings.xml><?xml version="1.0" encoding="utf-8"?>
<sst xmlns="http://schemas.openxmlformats.org/spreadsheetml/2006/main" count="594" uniqueCount="531">
  <si>
    <r>
      <t xml:space="preserve">PLANTILLA PARA EL LLENADO DEL FORMATO </t>
    </r>
    <r>
      <rPr>
        <b/>
        <sz val="10"/>
        <color rgb="FF0000FF"/>
        <rFont val="Arial"/>
        <family val="2"/>
      </rPr>
      <t xml:space="preserve">1112 </t>
    </r>
    <r>
      <rPr>
        <b/>
        <sz val="10"/>
        <rFont val="Arial"/>
        <family val="2"/>
      </rPr>
      <t>FLUJO FINANCIERO DEVENGADO</t>
    </r>
  </si>
  <si>
    <t>R E S T O</t>
  </si>
  <si>
    <t>EJERCICIO 2015</t>
  </si>
  <si>
    <t>CLAVE DEL CONCEPTO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</si>
  <si>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</si>
  <si>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</si>
  <si>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</si>
  <si>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</si>
  <si>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</si>
  <si>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</si>
  <si>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</si>
  <si>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</si>
  <si>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</si>
  <si>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</si>
  <si>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</si>
  <si>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</si>
  <si>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</si>
  <si>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</si>
  <si>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</si>
  <si>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</si>
  <si>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</si>
  <si>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</si>
  <si>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</si>
  <si>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</si>
  <si>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1,1,0,0,0,0,0</t>
  </si>
  <si>
    <t>INGRESOS TOTALES</t>
  </si>
  <si>
    <t>1,1,1,0,0,0,0</t>
  </si>
  <si>
    <t>VENTA  DE BIENES</t>
  </si>
  <si>
    <t>1,1,1,3,0,0,0</t>
  </si>
  <si>
    <t>OTRAS VENTAS DE BIENES</t>
  </si>
  <si>
    <t>1,1,1,3,1,0,0</t>
  </si>
  <si>
    <t>INTERNAS</t>
  </si>
  <si>
    <t>1,1,1,3,2,0,0</t>
  </si>
  <si>
    <t>EXTERNAS</t>
  </si>
  <si>
    <t>1,1,2,1,0,0,0</t>
  </si>
  <si>
    <t>VENTA  DE SERVICIOS NO FINANCIEROS</t>
  </si>
  <si>
    <t>1,1,2,1,5,0,0</t>
  </si>
  <si>
    <t>OTRAS VENTAS DE SERVICIOS</t>
  </si>
  <si>
    <t>1,1,2,1,5,1,0</t>
  </si>
  <si>
    <t>1,1,2,1,5,2,0</t>
  </si>
  <si>
    <t>1,2,0,0,0,0,0</t>
  </si>
  <si>
    <t>RECUPERACIÓN DE ACTIVOS</t>
  </si>
  <si>
    <t>1,2,1,0,0,0,0</t>
  </si>
  <si>
    <t>VENTA DE ACTIVOS NO FINANCIEROS</t>
  </si>
  <si>
    <t>1,2,2,0,0,0,0</t>
  </si>
  <si>
    <t>VENTA DE ACTIVOS FINANCIEROS</t>
  </si>
  <si>
    <t>1,1,7,0,0,0,0</t>
  </si>
  <si>
    <t>INGRESOS DIVERSOS</t>
  </si>
  <si>
    <t>1,1,7,1,0,0,0</t>
  </si>
  <si>
    <t>PRODUCTOS FINANCIEROS</t>
  </si>
  <si>
    <t>1,1,7,1,2,0,0</t>
  </si>
  <si>
    <t>DE ACTIVOS FINANCIEROS DISPONIBLES</t>
  </si>
  <si>
    <t>1,1,7,1,50,0,0</t>
  </si>
  <si>
    <t>OTROS PRODUCTOS</t>
  </si>
  <si>
    <t>1,1,7,2,0,0,0</t>
  </si>
  <si>
    <t>DONACIONES</t>
  </si>
  <si>
    <t>1,1,7,2,1,0,0</t>
  </si>
  <si>
    <t>PROYECTOS ESPECIALES</t>
  </si>
  <si>
    <t>1,1,7,2,2,0,0</t>
  </si>
  <si>
    <t>OTRAS DONACIONES</t>
  </si>
  <si>
    <t>1,1,7,3,0,0,0</t>
  </si>
  <si>
    <t>RECUPERACIÓN DE SEGUROS</t>
  </si>
  <si>
    <t>1,1,7,5,0,0,0</t>
  </si>
  <si>
    <t>INGRESOS DE FIDEICOMISOS PÚBLICOS</t>
  </si>
  <si>
    <t>1,1,7,50,0,0,0</t>
  </si>
  <si>
    <t>OTROS INGRESOS DIVERSOS</t>
  </si>
  <si>
    <t>1,1,9,0,0,0,0</t>
  </si>
  <si>
    <t>INGRESOS AJENOS POR CUENTA DE TERCEROS</t>
  </si>
  <si>
    <t>1,1,9,1,0,0,0</t>
  </si>
  <si>
    <t>RETENCIÓN DE IMPUESTOS</t>
  </si>
  <si>
    <t>1,1,9,1,1,0,0</t>
  </si>
  <si>
    <t>IVA COBRADO</t>
  </si>
  <si>
    <t>1,1,9,1,2,0,0</t>
  </si>
  <si>
    <t>IEPS</t>
  </si>
  <si>
    <t>1,1,9,1,3,0,0</t>
  </si>
  <si>
    <t>IMPUESTO SOBRE PRODUCTOS DEL TRABAJO</t>
  </si>
  <si>
    <t>1,1,9,1,4,0,0</t>
  </si>
  <si>
    <t>ISR 10% SOBRE HONORARIOS</t>
  </si>
  <si>
    <t>1,1,9,1,5,0,0</t>
  </si>
  <si>
    <t>ISR 10% SOBRE ARRENDAMIENTO</t>
  </si>
  <si>
    <t>1,1,9,1,50,0,0</t>
  </si>
  <si>
    <t>OTROS IMPUESTOS O DERECHOS</t>
  </si>
  <si>
    <t>1,1,9,2,0,0,0</t>
  </si>
  <si>
    <t>RETENCIONES DE APORTA. A SEG. SOCIAL Y VIVIENDA</t>
  </si>
  <si>
    <t>1,1,9,2,1,0,0</t>
  </si>
  <si>
    <t>CUOTAS DE IMSS E ISSSTE</t>
  </si>
  <si>
    <t>1,1,9,2,2,0,0</t>
  </si>
  <si>
    <t>APORTACIONES A INFONAVIT Y FOVISSSTE</t>
  </si>
  <si>
    <t>1,1,9,2,50,0,0</t>
  </si>
  <si>
    <t>OTRAS</t>
  </si>
  <si>
    <t>1,1,9,3,0,0,0</t>
  </si>
  <si>
    <t>RETENCIONES RELATIVAS AL PERSONAL</t>
  </si>
  <si>
    <t>1,1,9,3,1,0,0</t>
  </si>
  <si>
    <t>CUOTAS SINDICALES</t>
  </si>
  <si>
    <t>1,1,9,3,2,0,0</t>
  </si>
  <si>
    <t>SEGURO COLECTIVO</t>
  </si>
  <si>
    <t>1,1,9,3,3,0,0</t>
  </si>
  <si>
    <t>FONDO DE AHORRO APORTACIÓN PERSONAL</t>
  </si>
  <si>
    <t>1,1,9,3,4,0,0</t>
  </si>
  <si>
    <t>PENSIÓN ALIMENTICIA</t>
  </si>
  <si>
    <t>1,1,9,3,50,0,0</t>
  </si>
  <si>
    <t>OTROS DESCUENTOS AL PERSONAL</t>
  </si>
  <si>
    <t>1,1,9,4,0,0,0</t>
  </si>
  <si>
    <t>RETENCIONES PARA FONDOS DE RETIRO DE LOS TRAB.</t>
  </si>
  <si>
    <t>1,1,9,4,1,0,0</t>
  </si>
  <si>
    <t>APORTACIONES VOLUNTARIAS AL SAR</t>
  </si>
  <si>
    <t>1,1,9,4,2,0,0</t>
  </si>
  <si>
    <t>APORTACIONES A FONDOS DE RETIRO</t>
  </si>
  <si>
    <t>1,1,9,4,50,0,0</t>
  </si>
  <si>
    <t>1,1,9,5,0,0,0</t>
  </si>
  <si>
    <t>MANEJO DE RECURSOS FISCALES</t>
  </si>
  <si>
    <t>1,1,9,5,1,0,0</t>
  </si>
  <si>
    <t>INTERESES GANADOS POR DEPÓSITOS</t>
  </si>
  <si>
    <t>1,1,9,5,50,0,0</t>
  </si>
  <si>
    <t>OTROS</t>
  </si>
  <si>
    <t>1,1,9,6,0,0,0</t>
  </si>
  <si>
    <t>DEPÓSITOS RECIBIDOS EN GARANTÍA</t>
  </si>
  <si>
    <t>1,1,9,7,0,0,0</t>
  </si>
  <si>
    <t>RETENCIONES A CONTRATISTAS</t>
  </si>
  <si>
    <t>1,1,9,50,0,0,0</t>
  </si>
  <si>
    <t>OTROS INGRESOS POR CUENTA DE TERCEROS</t>
  </si>
  <si>
    <t>1,2,3,0,0,0,0</t>
  </si>
  <si>
    <t>INGRESOS PROVENIENTES DE EROGACIONES RECUPERABLES</t>
  </si>
  <si>
    <t>1,2,3,1,0,0,0</t>
  </si>
  <si>
    <t>RECUPERACIÓN DE PRÉSTAMOS</t>
  </si>
  <si>
    <t>1,2,3,1,1,0,0</t>
  </si>
  <si>
    <t>AL SINDICATO</t>
  </si>
  <si>
    <t>1,2,3,1,2,0,0</t>
  </si>
  <si>
    <t>AL PERSONAL</t>
  </si>
  <si>
    <t>1,2,3,1,3,0,0</t>
  </si>
  <si>
    <t>AL FONDO HABITACIONAL</t>
  </si>
  <si>
    <t>1,2,3,1,4,0,0</t>
  </si>
  <si>
    <t>1,2,3,2,0,0,0</t>
  </si>
  <si>
    <t>RECUPERACIÓN POR INCAPACIDAD IMSS</t>
  </si>
  <si>
    <t>1,2,3,3,0,0,0</t>
  </si>
  <si>
    <t>RECUPERACIÓN POR JUBILACIONES IMSS</t>
  </si>
  <si>
    <t>1,2,3,4,0,0,0</t>
  </si>
  <si>
    <t>DEPÓSITOS EN GARANTÍA RECUPERADOS</t>
  </si>
  <si>
    <t>1,2,3,5,0,0,0</t>
  </si>
  <si>
    <t>IVA (TASA CERO)</t>
  </si>
  <si>
    <t>1,2,3,50,0,0,0</t>
  </si>
  <si>
    <t>OTROS PROVENIENTES DE EROGACIONES RECUPERABLES</t>
  </si>
  <si>
    <t>1,5,0,0,0,0,0</t>
  </si>
  <si>
    <t>INGRESOS COMPENSADOS EN GASTO</t>
  </si>
  <si>
    <t>1,3,0,0,0,0,0</t>
  </si>
  <si>
    <t>RECURSOS DEL GOBIERNO FEDERAL</t>
  </si>
  <si>
    <t>1,3,1,1,3,0,0</t>
  </si>
  <si>
    <t>TRANSFERENCIAS</t>
  </si>
  <si>
    <t>1,3,1,1,3,1,0</t>
  </si>
  <si>
    <t>TRANSFERENCIAS PARA SERVICIOS PERSONALES</t>
  </si>
  <si>
    <t>1,3,1,1,3,2,0</t>
  </si>
  <si>
    <t>TRANSFERENCIAS PARA MATERIALES Y SUMINISTROS</t>
  </si>
  <si>
    <t>1,3,1,1,3,3,0</t>
  </si>
  <si>
    <t>TRANSFERENCIAS PARA CONTRATACIÓN DE SERVICIOS</t>
  </si>
  <si>
    <t>1,3,1,1,3,4,0</t>
  </si>
  <si>
    <t>TRANSFERENCIAS PARA BIENES MUEBLES</t>
  </si>
  <si>
    <t>1,3,1,1,3,5,0</t>
  </si>
  <si>
    <t>TRANSFERENCIAS PARA BIENES INMUEBLES</t>
  </si>
  <si>
    <t>1,3,1,1,3,6,0</t>
  </si>
  <si>
    <t>TRANSFERENCIAS PARA OBRAS PÚBLICAS</t>
  </si>
  <si>
    <t>1,3,1,1,3,8,0</t>
  </si>
  <si>
    <t>TRANSFERENCIAS PARA CUBRIR DÉFICIT DE OPERACIÓN</t>
  </si>
  <si>
    <t>1,3,1,1,3,9,0</t>
  </si>
  <si>
    <t>TRANSFERENCIAS P/INVERSIÓN FINANC.</t>
  </si>
  <si>
    <t>1,3,1,1,3,10,0</t>
  </si>
  <si>
    <t>TRANSFERENCIAS  P/PAGO DE INT.COMISIONES Y GTO</t>
  </si>
  <si>
    <t>1,3,1,1,3,11,0</t>
  </si>
  <si>
    <t>TRANSFERENCIAS P/ AMORTIZACIÓN DE PASIVOS</t>
  </si>
  <si>
    <t>1,3,1,1,3,12,0</t>
  </si>
  <si>
    <t>TRANSFERENCIAS PARA EL PAGO DE PENSIONES Y JUBILACIONES</t>
  </si>
  <si>
    <t>1,3,1,1,3,14,0</t>
  </si>
  <si>
    <t>TRANSFERENCIAS PARA CUOTAS Y APORTACIONES A LOS SEGUROS DE RETIRO, CESANTÍA EN EDAD AVANZADA Y VEJEZ</t>
  </si>
  <si>
    <t>1,3,1,1,3,50,0</t>
  </si>
  <si>
    <t>OTRAS TRANSFERENCIAS</t>
  </si>
  <si>
    <t>1,3,1,1,3,50,1</t>
  </si>
  <si>
    <t>CORRIENTES</t>
  </si>
  <si>
    <t>1,3,1,1,3,50,2</t>
  </si>
  <si>
    <t>CAPITAL</t>
  </si>
  <si>
    <t>1,3,1,3,0,0,0</t>
  </si>
  <si>
    <t>SUBSIDIOS Y SUBVENCIONES</t>
  </si>
  <si>
    <t>1,3,1,3,1,0,0</t>
  </si>
  <si>
    <t>SUBSIDIOS Y SUBVENCIONES CORRIENTES</t>
  </si>
  <si>
    <t>1,3,1,3,1,1,0</t>
  </si>
  <si>
    <t>SUBSIDIOS A LA PRODUCCIÓN</t>
  </si>
  <si>
    <t>1,3,1,3,1,2,0</t>
  </si>
  <si>
    <t>SUBSIDIOS A LA DISTRIBUCIÓN</t>
  </si>
  <si>
    <t>1,3,1,3,1,3,0</t>
  </si>
  <si>
    <t>SUBSIDIOS A LA PRESTACIÓN DE SERVICIOS PÚBLICOS</t>
  </si>
  <si>
    <t>1,3,1,3,1,4,0</t>
  </si>
  <si>
    <t>SUBSIDIOS PARA CUBRIR DIFERENCIAS DE TASAS DE INTERÉS</t>
  </si>
  <si>
    <t>1,3,1,3,1,5,0</t>
  </si>
  <si>
    <t>SUBVENCIONES AL CONSUMO</t>
  </si>
  <si>
    <t>1,3,1,3,1,6,0</t>
  </si>
  <si>
    <t>OTROS SUBSIDIOS Y SUBVENCIONES CORRIENTES</t>
  </si>
  <si>
    <t>1,3,1,3,1,6,1</t>
  </si>
  <si>
    <t>SUBSIDIOS PARA CAPACITACIÓN Y BECAS</t>
  </si>
  <si>
    <t>1,3,1,3,1,6,2</t>
  </si>
  <si>
    <t>SUBSIDIOS A FIDEICOMISOS PRIVADOS Y ESTATALES</t>
  </si>
  <si>
    <t>1,3,1,3,1,6,50</t>
  </si>
  <si>
    <t>OTROS SUBSIDIOS CORRIENTES</t>
  </si>
  <si>
    <t>1,3,1,3,2,0,0</t>
  </si>
  <si>
    <t>SUBSIDIOS Y SUBVENCIONES DE CAPITAL</t>
  </si>
  <si>
    <t>1,3,1,3,2,1,0</t>
  </si>
  <si>
    <t>SUBSIDIOS A LA INVERSIÓN</t>
  </si>
  <si>
    <t>1,3,1,3,2,2,0</t>
  </si>
  <si>
    <t>1,3,1,3,2,3,0</t>
  </si>
  <si>
    <t>SUBSIDIOS A LA VIVIENDA</t>
  </si>
  <si>
    <t>1,3,1,3,2,4,0</t>
  </si>
  <si>
    <t>OTROS SUBSIDIOS Y SUBVENCIONES DE CAPITAL</t>
  </si>
  <si>
    <t>1,3,1,3,2,4,1</t>
  </si>
  <si>
    <t>1,3,1,3,2,4,2</t>
  </si>
  <si>
    <t>1,3,1,3,2,4,50</t>
  </si>
  <si>
    <t>1,3,50,3,0,0,0</t>
  </si>
  <si>
    <t>APOYOS DEL RAMO</t>
  </si>
  <si>
    <t>1,3,50,3,1,0,0</t>
  </si>
  <si>
    <t>1,3,50,3,2,0,0</t>
  </si>
  <si>
    <t>1,3,1,4,0,0,0</t>
  </si>
  <si>
    <t>AYUDAS SOCIALES</t>
  </si>
  <si>
    <t>1,3,1,4,1,1,0</t>
  </si>
  <si>
    <t>1,3,1,4,1,2,0</t>
  </si>
  <si>
    <t>2,1,0,0,0,0,0</t>
  </si>
  <si>
    <t>EGRESOS DE OPERACIÓN E INVERSIÓN FÍSICA</t>
  </si>
  <si>
    <t>2,1,1,0,0,0,0</t>
  </si>
  <si>
    <t>SERVICIOS PERSONALES</t>
  </si>
  <si>
    <t>2,1,1,1,1,0,0</t>
  </si>
  <si>
    <t>REMUNERACIONES AL PERSONAL DE CARÁCTER PERMANENTE</t>
  </si>
  <si>
    <t>2,1,1,1,2,0,0</t>
  </si>
  <si>
    <t>REMUNERACIONES AL PERSONAL DE CARÁCTER TRANSITORIO</t>
  </si>
  <si>
    <t>2,1,1,1,3,0,0</t>
  </si>
  <si>
    <t>REMUNERACIONES ADICIONALES Y ESPECIALES</t>
  </si>
  <si>
    <t>2,1,1,1,4,0,0</t>
  </si>
  <si>
    <t>SEGURIDAD SOCIAL</t>
  </si>
  <si>
    <t>2,1,1,1,5,0,0</t>
  </si>
  <si>
    <t>OTRAS PRESTACIONES SOCIALES Y ECONÓMICAS</t>
  </si>
  <si>
    <t>2,1,1,1,6,0,0</t>
  </si>
  <si>
    <t>PREVISIONES</t>
  </si>
  <si>
    <t>2,1,1,1,7,0,0</t>
  </si>
  <si>
    <t>PAGO DE ESTÍMULOS A SERVIDORES PÚBLICOS</t>
  </si>
  <si>
    <t>2,1,1,1,8,0,0</t>
  </si>
  <si>
    <t>OTROS PAGOS DE SERVICIOS PERSONALES</t>
  </si>
  <si>
    <t>2,1,2,0,0,0,0</t>
  </si>
  <si>
    <t>MATERIALES Y SUMINISTROS</t>
  </si>
  <si>
    <t>2,1,2,1,0,0,0</t>
  </si>
  <si>
    <t>MATERIALES DE ADMINISTRACIÓN, EMISIÓN DE DOCUMENTOS Y ARTÍCULOS OFICIALES</t>
  </si>
  <si>
    <t>2,1,2,2,0,0,0</t>
  </si>
  <si>
    <t>ALIMENTOS Y UTENSILIOS</t>
  </si>
  <si>
    <t>2,1,2,3,0,0,0</t>
  </si>
  <si>
    <t>MATERIAS PRIMAS Y MATERIALES DE PRODUCCIÓN Y COMERCIALIZACIÓN</t>
  </si>
  <si>
    <t>2,1,2,4,0,0,0</t>
  </si>
  <si>
    <t>MATERIALES Y ARTÍCULOS DE CONSTRUCCIÓN Y DE REPARACIÓN</t>
  </si>
  <si>
    <t>2,1,2,5,0,0,0</t>
  </si>
  <si>
    <t>PRODUCTOS QUÍMICOS, FARMACÉUTICOS Y DE LABORATORIO</t>
  </si>
  <si>
    <t>2,1,2,6,0,0,0</t>
  </si>
  <si>
    <t>COMBUSTIBLES, LUBRICANTES Y ADITIVOS</t>
  </si>
  <si>
    <t>2,1,2,7,0,0,0</t>
  </si>
  <si>
    <t>VESTUARIOS, BLANCOS, PRENDAS DE PROTECCIÓN Y ARTÍCULOS DEPORTIVOS</t>
  </si>
  <si>
    <t>2,1,2,8,0,0,0</t>
  </si>
  <si>
    <t>MATERIALES Y SUMINISTROS PARA SEGURIDAD</t>
  </si>
  <si>
    <t>2,1,2,9,0,0,0</t>
  </si>
  <si>
    <t>HERRAMIENTAS, REFACCIONES Y ACCESORIOS MENORES</t>
  </si>
  <si>
    <t>5,1,2,1,2,3,0</t>
  </si>
  <si>
    <t>OTROS CONCEPTOS DE MATERIALES Y SUMINISTROS</t>
  </si>
  <si>
    <t>2,1,3,0,0,0,0</t>
  </si>
  <si>
    <t>SERVICIOS GENERALES</t>
  </si>
  <si>
    <t>2,1,3,1,0,0,0</t>
  </si>
  <si>
    <t>SERVICIOS BÁSICOS</t>
  </si>
  <si>
    <t>2,1,3,2,0,0,0</t>
  </si>
  <si>
    <t>SERVICIOS DE ARRENDAMIENTO</t>
  </si>
  <si>
    <t>2,1,3,3,0,0,0</t>
  </si>
  <si>
    <t>SERVICIOS PROFESIONALES, CIENTÍFICOS, TÉCNICOS Y OTROS SERVICIOS</t>
  </si>
  <si>
    <t>2,1,3,4,0,0,0</t>
  </si>
  <si>
    <t>SERVICIOS FINANCIEROS, BANCARIOS Y COMERCIALES</t>
  </si>
  <si>
    <t>2,1,3,5,0,0,0</t>
  </si>
  <si>
    <t>SERVICIOS DE INSTALACIÓN, REPARACIÓN, MANTENIMIENTO Y CONSERVACIÓN</t>
  </si>
  <si>
    <t>2,1,3,6,0,0,0</t>
  </si>
  <si>
    <t>SERVICIOS DE COMUNICACIÓN SOCIAL Y PUBLICIDAD</t>
  </si>
  <si>
    <t>2,1,3,7,0,0,0</t>
  </si>
  <si>
    <t>SERVICIOS DE TRASLADO Y VIÁTICOS</t>
  </si>
  <si>
    <t>2,1,3,8,0,0,0</t>
  </si>
  <si>
    <t>SERVICIOS OFICIALES</t>
  </si>
  <si>
    <t>2,1,3,9,0,0,0</t>
  </si>
  <si>
    <t>OTROS SERVICIOS GENERALES</t>
  </si>
  <si>
    <t>2,1,4,0,0,0,0</t>
  </si>
  <si>
    <t>BIENES MUEBLES, INMUEBLES E INTANGIBLES</t>
  </si>
  <si>
    <t>2,1,4,1,0,0,0</t>
  </si>
  <si>
    <t>MOBILIARIO Y EQUIPO DE ADMINISTRACIÓN</t>
  </si>
  <si>
    <t>2,1,4,2,0,0,0</t>
  </si>
  <si>
    <t>MOBILIARIO Y EQUIPO EDUCACIONAL Y RECREATIVO</t>
  </si>
  <si>
    <t>2,1,4,3,0,0,0</t>
  </si>
  <si>
    <t>EQUIPOS E INSTRUMENTAL MÉDICO Y DE LABORATORIO</t>
  </si>
  <si>
    <t>2,1,4,4,0,0,0</t>
  </si>
  <si>
    <t>VEHÍCULOS Y EQUIPO DE TRANSPORTE</t>
  </si>
  <si>
    <t>2,1,4,5,0,0,0</t>
  </si>
  <si>
    <t>EQUIPO DE DEFENSA Y SEGURIDAD</t>
  </si>
  <si>
    <t>2,1,4,6,0,0,0</t>
  </si>
  <si>
    <t>MAQUINARIA, OTROS EQUIPOS Y HERRAMIENTAS</t>
  </si>
  <si>
    <t>2,1,4,7,0,0,0</t>
  </si>
  <si>
    <t>ACTIVOS BIOLÓGICOS</t>
  </si>
  <si>
    <t>2,1,4,8,0,0,0</t>
  </si>
  <si>
    <t>BIENES INMUEBLES</t>
  </si>
  <si>
    <t>2,1,4,9,0,0,0</t>
  </si>
  <si>
    <t>ACTIVOS INTANGIBLES</t>
  </si>
  <si>
    <t>2,1,4,10,0,0,0</t>
  </si>
  <si>
    <t>OTROS BIENES MUEBLES E  INMUEBLES</t>
  </si>
  <si>
    <t>2,1,5,0,0,0,0</t>
  </si>
  <si>
    <t>OBRA PÚBLICA</t>
  </si>
  <si>
    <t>2,1,5,1,0,0,0</t>
  </si>
  <si>
    <t>OBRA PÚBLICA EN BIENES DE DOMINIO PÚBLICO</t>
  </si>
  <si>
    <t>2,1,5,2,0,0,0</t>
  </si>
  <si>
    <t>OBRA PÚBLICA EN BIENES PROPIOS</t>
  </si>
  <si>
    <t>2,1,5,3,0,0,0</t>
  </si>
  <si>
    <t>PROYECTOS PRODUCTIVOS Y ACCIONES DE FOMENTO</t>
  </si>
  <si>
    <t>2,1,5,4,0,0,0</t>
  </si>
  <si>
    <t>OTROS DE OBRA PÚBLICA</t>
  </si>
  <si>
    <t>5,1,2,4,1,0,0</t>
  </si>
  <si>
    <t>OTROS DE INVERSIÓN FÍSICA</t>
  </si>
  <si>
    <t>2,2,0,0,0,0,0</t>
  </si>
  <si>
    <t>INVERSIONES FINANCIERAS Y OTRAS PROVISIONES</t>
  </si>
  <si>
    <t>2,2,3,0,0,0,0</t>
  </si>
  <si>
    <t>COMPRA DE TÍTULOS Y VALORES</t>
  </si>
  <si>
    <t>2,2,4,0,0,0,0</t>
  </si>
  <si>
    <t>CONCESIONES DE PRÉSTAMOS</t>
  </si>
  <si>
    <t>2,2,5,0,0,0,0</t>
  </si>
  <si>
    <t>INVERSIONES EN FIDEICOMISO, MANDATO Y OTROS ANÁLOGOS</t>
  </si>
  <si>
    <t>2,2,8,0,0,0,0</t>
  </si>
  <si>
    <t>OTROS DE INVERSIÓN FINANCIERA</t>
  </si>
  <si>
    <t>2,2,7,0,0,0,0</t>
  </si>
  <si>
    <t>PROVISIONES PARA CONTINGENCIAS Y OTRAS EROGACIONES ESPECIALES</t>
  </si>
  <si>
    <t>2,2,14,0,0,0,0</t>
  </si>
  <si>
    <t>OTRAS  EROGACIONES</t>
  </si>
  <si>
    <t>2,4,1,0,0,0,0</t>
  </si>
  <si>
    <t>INTERESES COMISIONES Y GASTOS</t>
  </si>
  <si>
    <t>2,4,1,1,0,0,0</t>
  </si>
  <si>
    <t>INTERESES DE LA DEUDA PÚBLICA</t>
  </si>
  <si>
    <t>2,4,1,1,1,0,0</t>
  </si>
  <si>
    <t>INTERESES DE LA DEUDA PÚBLICA TRADICIONAL</t>
  </si>
  <si>
    <t>2,4,1,1,1,1,0</t>
  </si>
  <si>
    <t>INTERESES DE LA DEUDA INTERNA CON INSTITUCIONES DE CRÉDITO</t>
  </si>
  <si>
    <t>2,4,1,1,1,4,0</t>
  </si>
  <si>
    <t>INTERESES DE LA DEUDA EXTERNA CON INSTITUCIONES DE CRÉDITO</t>
  </si>
  <si>
    <t>2,4,1,1,1,7,0</t>
  </si>
  <si>
    <t>INTERESES DERIVADOS DE LA COLOCACIÓN DE TÍTULOS Y VALORES EN EL EXTERIOR</t>
  </si>
  <si>
    <t>2,4,1,1,2,0,0</t>
  </si>
  <si>
    <t>COMISIONES DE LA DEUDA</t>
  </si>
  <si>
    <t>2,4,1,1,2,1,0</t>
  </si>
  <si>
    <t>COMISIONES DE LA DEUDA INTERNA</t>
  </si>
  <si>
    <t>2,4,1,1,2,2,0</t>
  </si>
  <si>
    <t>COMISIONES DE LA DEUDA EXTERNA</t>
  </si>
  <si>
    <t>2,4,1,1,3,0,0</t>
  </si>
  <si>
    <t>GASTOS DE LA DEUDA</t>
  </si>
  <si>
    <t>2,4,1,1,3,1,0</t>
  </si>
  <si>
    <t>GASTOS DE LA DEUDA INTERNA</t>
  </si>
  <si>
    <t>2,4,1,1,3,2,0</t>
  </si>
  <si>
    <t>GASTOS DE LA DEUDA EXTERNA</t>
  </si>
  <si>
    <t>2,4,1,1,4,0,0</t>
  </si>
  <si>
    <t>COSTO POR COBERTURAS</t>
  </si>
  <si>
    <t>2,4,1,1,50,0,0</t>
  </si>
  <si>
    <t>OTROS INTERESES DE LA DEUDA PÚBLICA</t>
  </si>
  <si>
    <t>2,3,3,0,0,0,0</t>
  </si>
  <si>
    <t>2,3,3,1,0,0,0</t>
  </si>
  <si>
    <t>SUBSIDIOS Y SUBVENCIONES  CORRIENTES</t>
  </si>
  <si>
    <t>2,3,3,1,1,0,0</t>
  </si>
  <si>
    <t>2,3,3,1,2,0,0</t>
  </si>
  <si>
    <t>2,3,3,1,3,0,0</t>
  </si>
  <si>
    <t>2,3,3,1,4,0,0</t>
  </si>
  <si>
    <t>2,3,3,1,5,0,0</t>
  </si>
  <si>
    <t>2,3,3,1,6,0,0</t>
  </si>
  <si>
    <t>2,3,3,1,8,0,0</t>
  </si>
  <si>
    <t>2,3,3,1,8,1,0</t>
  </si>
  <si>
    <t>2,3,3,1,8,2,0</t>
  </si>
  <si>
    <t>2,3,3,1,8,50,0</t>
  </si>
  <si>
    <t>2,3,3,2,0,0,0</t>
  </si>
  <si>
    <t>2,3,3,2,1,0,0</t>
  </si>
  <si>
    <t>2,3,3,2,2,0,0</t>
  </si>
  <si>
    <t>2,3,3,2,3,0,0</t>
  </si>
  <si>
    <t>2,3,3,2,4,0,0</t>
  </si>
  <si>
    <t>2,3,3,2,5,0,0</t>
  </si>
  <si>
    <t>2,3,3,2,7,0,0</t>
  </si>
  <si>
    <t>2,3,3,2,7,1,0</t>
  </si>
  <si>
    <t>2,3,3,2,7,2,0</t>
  </si>
  <si>
    <t>2,3,3,2,7,50,0</t>
  </si>
  <si>
    <t>2,3,4,0,0,0,0</t>
  </si>
  <si>
    <t>2,3,4,1,0,0,0</t>
  </si>
  <si>
    <t>2,3,4,2,0,0,0</t>
  </si>
  <si>
    <t>2,3,5,0,0,0,0</t>
  </si>
  <si>
    <t>PENSIONES Y JUBILACIONES</t>
  </si>
  <si>
    <t>2,3,5,1,0,0,0</t>
  </si>
  <si>
    <t>PENSIONES</t>
  </si>
  <si>
    <t>2,3,5,2,0,0,0</t>
  </si>
  <si>
    <t xml:space="preserve">JUBILACIONES </t>
  </si>
  <si>
    <t>2,3,5,2,2,0,0</t>
  </si>
  <si>
    <t>PAGO DE PENSIONES Y JUBILACIONES CONTRACTUALES</t>
  </si>
  <si>
    <t>2,3,5,2,3,0,0</t>
  </si>
  <si>
    <t>2,3,5,2,4,0,0</t>
  </si>
  <si>
    <t>PRESTACIONES ECONÓMICAS DISTINTAS DE JUBILACIONES</t>
  </si>
  <si>
    <t>2,3,5,2,4,1,0</t>
  </si>
  <si>
    <t>SUBSIDIOS, AYUDAS E INDEMNIZACIONES</t>
  </si>
  <si>
    <t>2,3,5,2,4,2,0</t>
  </si>
  <si>
    <t>PENSIONES PROVISIONALES Y TEMPORALES</t>
  </si>
  <si>
    <t>2,3,5,3,2,0,0</t>
  </si>
  <si>
    <t>PRESTACIONES ECONÓMICAS DISTINTAS DE PENSIONES Y JUBILACIONES</t>
  </si>
  <si>
    <t>2,3,5,3,3,0,0</t>
  </si>
  <si>
    <t>OTRAS PENSIONES Y JUBILACIONES</t>
  </si>
  <si>
    <t>2,3,6,1,1,0,0</t>
  </si>
  <si>
    <t>APORTACIONES A FIDEICOMISOS</t>
  </si>
  <si>
    <t>2,3,6,1,1,1,0</t>
  </si>
  <si>
    <t>APORTACIONES A FIDEICOMISOS CORRIENTES</t>
  </si>
  <si>
    <t>2,3,6,1,1,2,0</t>
  </si>
  <si>
    <t>APORTACIONES A FIDEICOMISOS CAPITAL</t>
  </si>
  <si>
    <t>2,3,6,1,2,0,0</t>
  </si>
  <si>
    <t>APORTACIONES A MANDATOS</t>
  </si>
  <si>
    <t>2,3,6,1,2,1,0</t>
  </si>
  <si>
    <t>APORTACIONES A MANDATOS CORRIENTES</t>
  </si>
  <si>
    <t>2,3,6,1,2,2,0</t>
  </si>
  <si>
    <t>APORTACIONES A MANDATOS DE CAPITAL</t>
  </si>
  <si>
    <t>2,3,8,0,0,0,0</t>
  </si>
  <si>
    <t>DONATIVOS</t>
  </si>
  <si>
    <t>2,3,8,1,0,0,0</t>
  </si>
  <si>
    <t>2,3,8,2,0,0,0</t>
  </si>
  <si>
    <t>DE CAPITAL</t>
  </si>
  <si>
    <t>2,3,9,0,0,0,0</t>
  </si>
  <si>
    <t>TRANSFERENCIAS AL EXTERIOR</t>
  </si>
  <si>
    <t>2,3,9,1,0,0,0</t>
  </si>
  <si>
    <t>2,3,9,2,0,0,0</t>
  </si>
  <si>
    <t>2,1,8,0,0,0,0</t>
  </si>
  <si>
    <t>GASTO POR CUENTA DE TERCEROS</t>
  </si>
  <si>
    <t>2,1,8,1,0,0,0</t>
  </si>
  <si>
    <t>ENTERO DE IMPUESTOS</t>
  </si>
  <si>
    <t>2,1,8,1,1,0,0</t>
  </si>
  <si>
    <t>IVA</t>
  </si>
  <si>
    <t>2,1,8,1,2,0,0</t>
  </si>
  <si>
    <t>2,1,8,1,3,0,0</t>
  </si>
  <si>
    <t>IMPUESTO SOBRE PRODUCTOS DEL TRABAJO (ISPT)</t>
  </si>
  <si>
    <t>2,1,8,1,4,0,0</t>
  </si>
  <si>
    <t>2,1,8,1,5,0,0</t>
  </si>
  <si>
    <t>2,1,8,1,6,0,0</t>
  </si>
  <si>
    <t>2,1,8,2,0,0,0</t>
  </si>
  <si>
    <t>ENTERO DE APORTACIONES A SEG. SOCIAL Y VIVIENDA</t>
  </si>
  <si>
    <t>2,1,8,2,1,0,0</t>
  </si>
  <si>
    <t>2,1,8,2,2,0,0</t>
  </si>
  <si>
    <t>2,1,8,2,3,0,0</t>
  </si>
  <si>
    <t>OTRAS APORTACIONES</t>
  </si>
  <si>
    <t>2,1,8,3,0,0,0</t>
  </si>
  <si>
    <t>ENTERO DE LAS RETENCIONES RELATIVAS AL PERSONAL</t>
  </si>
  <si>
    <t>2,1,8,3,1,0,0</t>
  </si>
  <si>
    <t>2,1,8,3,2,0,0</t>
  </si>
  <si>
    <t>2,1,8,3,3,0,0</t>
  </si>
  <si>
    <t>2,1,8,3,4,0,0</t>
  </si>
  <si>
    <t>2,1,8,3,5,0,0</t>
  </si>
  <si>
    <t>2,1,8,4,0,0,0</t>
  </si>
  <si>
    <t>ENTEROS A FONDOS DE RETIRO DE LOS TRABAJADORES</t>
  </si>
  <si>
    <t>2,1,8,4,1,0,0</t>
  </si>
  <si>
    <t>2,1,8,4,2,0,0</t>
  </si>
  <si>
    <t>2,1,8,4,3,0,0</t>
  </si>
  <si>
    <t>OTROS DESCUENTOS</t>
  </si>
  <si>
    <t>2,1,8,5,0,0,0</t>
  </si>
  <si>
    <t>ENTERO DE RECURSOS FISCALES</t>
  </si>
  <si>
    <t>2,1,8,5,1,0,0</t>
  </si>
  <si>
    <t>DE INTERESES GANADOS POR DEPÓSITOS</t>
  </si>
  <si>
    <t>2,1,8,5,2,0,0</t>
  </si>
  <si>
    <t>OTROS RECURSOS FISCALES</t>
  </si>
  <si>
    <t>2,1,8,6,0,0,0</t>
  </si>
  <si>
    <t>DEVOLUCIÓN DE DEPÓSITOS RECIBIDOS EN GARANTÍA</t>
  </si>
  <si>
    <t>2,1,8,7,0,0,0</t>
  </si>
  <si>
    <t>ENTERO DE RETENCIONES A CONTRATISTAS</t>
  </si>
  <si>
    <t>2,1,8,8,0,0,0</t>
  </si>
  <si>
    <t>OTROS GASTOS POR CUENTA DE TERCEROS</t>
  </si>
  <si>
    <t>2,2,9,0,0,0,0</t>
  </si>
  <si>
    <t>EROGACIONES RECUPERABLES</t>
  </si>
  <si>
    <t>2,2,9,1,0,0,0</t>
  </si>
  <si>
    <t>PRÉSTAMOS</t>
  </si>
  <si>
    <t>2,2,9,1,1,0,0</t>
  </si>
  <si>
    <t>2,2,9,1,2,0,0</t>
  </si>
  <si>
    <t>2,2,9,1,3,0,0</t>
  </si>
  <si>
    <t>2,2,9,1,4,0,0</t>
  </si>
  <si>
    <t>OTROS PRÉSTAMOS</t>
  </si>
  <si>
    <t>2,2,9,2,0,0,0</t>
  </si>
  <si>
    <t>PAGO DE INCAPACIDADES A CARGO DEL IMSS</t>
  </si>
  <si>
    <t>2,2,9,3,0,0,0</t>
  </si>
  <si>
    <t>PAGO DE JUBILACIONES A CARGO DEL IMSS</t>
  </si>
  <si>
    <t>2,2,9,4,0,0,0</t>
  </si>
  <si>
    <t>DEPÓSITOS EN GARANTÍA</t>
  </si>
  <si>
    <t>2,2,9,5,0,0,0</t>
  </si>
  <si>
    <t>2,2,9,6,0,0,0</t>
  </si>
  <si>
    <t>OTRAS EROGACIONES RECUPERABLES</t>
  </si>
  <si>
    <t>2,6,0,0,0,0,0</t>
  </si>
  <si>
    <t>GASTOS COMPENSADOS EN INGRESOS</t>
  </si>
  <si>
    <t>2,6,1,0,0,0,0</t>
  </si>
  <si>
    <t>EN INGRESOS PROPIOS</t>
  </si>
  <si>
    <t>2,6,1,3,0,0,0</t>
  </si>
  <si>
    <t>PREMIOS</t>
  </si>
  <si>
    <t>2,6,1,4,0,0,0</t>
  </si>
  <si>
    <t>COMISIONES</t>
  </si>
  <si>
    <t>2,6,1,6,0,0,0</t>
  </si>
  <si>
    <t>CONTRIBUCIONES</t>
  </si>
  <si>
    <t>2,6,1,6,1,0,0</t>
  </si>
  <si>
    <t>DIRECTAS</t>
  </si>
  <si>
    <t>2,6,1,6,2,0,0</t>
  </si>
  <si>
    <t>INDIRECTAS</t>
  </si>
  <si>
    <t>2,6,1,6,50,0,0</t>
  </si>
  <si>
    <t>OTRAS CONTRIBUCIONES</t>
  </si>
  <si>
    <t>2,6,1,7,0,0,0</t>
  </si>
  <si>
    <t>ENTEROS A LA FEDERACIÓN</t>
  </si>
  <si>
    <t>2,6,1,7,1,0,0</t>
  </si>
  <si>
    <t>ORDINARIOS A LA TESOFE</t>
  </si>
  <si>
    <t>2,6,1,7,2,0,0</t>
  </si>
  <si>
    <t>EXTRAORDINARIOS A LA TESOFE</t>
  </si>
  <si>
    <t>2,6,1,7,3,0,0</t>
  </si>
  <si>
    <t>COORDINACIÓN FISCAL</t>
  </si>
  <si>
    <t>2,6,1,8,0,0,0</t>
  </si>
  <si>
    <t>OTROS COSTOS DE BIENES</t>
  </si>
  <si>
    <t>2,6,1,8,1,0,0</t>
  </si>
  <si>
    <t>INTERNO</t>
  </si>
  <si>
    <t>2,6,1,8,2,0,0</t>
  </si>
  <si>
    <t>EXTERNO</t>
  </si>
  <si>
    <t>2,6,1,9,0,0,0</t>
  </si>
  <si>
    <t>OTROS COSTOS DE SERVICIOS</t>
  </si>
  <si>
    <t>2,6,1,9,1,0,0</t>
  </si>
  <si>
    <t>2,6,1,9,2,0,0</t>
  </si>
  <si>
    <t>2,6,1,50,0,0,0</t>
  </si>
  <si>
    <t>OTROS COMPENSADOS EN INGRESOS PROPIOS</t>
  </si>
  <si>
    <t>2,6,2,0,0,0,0</t>
  </si>
  <si>
    <t>REINTEGROS AL PRESUPUESTO Y DE APOYOS</t>
  </si>
  <si>
    <t>2,6,2,2,0,0,0</t>
  </si>
  <si>
    <t>REINTEGROS AL PRESUPUESTO</t>
  </si>
  <si>
    <t>2,6,2,2,1,0,0</t>
  </si>
  <si>
    <t>2,6,2,2,2,0,0</t>
  </si>
  <si>
    <t>2,6,2,3,0,0,0</t>
  </si>
  <si>
    <t>REINTEGROS DE APOYOS DEL RAMO</t>
  </si>
  <si>
    <t>2,6,2,3,1,0,0</t>
  </si>
  <si>
    <t>2,6,2,3,2,0,0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</si>
</sst>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sz val="9"/>
      <color indexed="59"/>
      <name val="Calibri"/>
      <family val="2"/>
      <scheme val="minor"/>
    </font>
    <font>
      <sz val="9"/>
      <color indexed="43"/>
      <name val="Calibri"/>
      <family val="2"/>
      <scheme val="minor"/>
    </font>
    <font>
      <sz val="9"/>
      <color indexed="5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308E8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1308E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indexed="22"/>
      <name val="Calibri"/>
      <family val="2"/>
      <scheme val="minor"/>
    </font>
    <font>
      <sz val="9"/>
      <color indexed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indent="1"/>
      <protection locked="0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left"/>
    </xf>
    <xf numFmtId="0" fontId="7" fillId="2" borderId="8" xfId="0" applyFont="1" applyFill="1" applyBorder="1" applyAlignment="1" applyProtection="1">
      <alignment horizontal="left"/>
    </xf>
    <xf numFmtId="4" fontId="8" fillId="2" borderId="5" xfId="0" applyNumberFormat="1" applyFont="1" applyFill="1" applyBorder="1" applyAlignment="1" applyProtection="1"/>
    <xf numFmtId="4" fontId="3" fillId="0" borderId="0" xfId="0" applyNumberFormat="1" applyFont="1" applyProtection="1">
      <protection locked="0"/>
    </xf>
    <xf numFmtId="0" fontId="4" fillId="2" borderId="5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left"/>
    </xf>
    <xf numFmtId="0" fontId="9" fillId="2" borderId="8" xfId="0" applyFont="1" applyFill="1" applyBorder="1" applyAlignment="1" applyProtection="1">
      <alignment horizontal="left"/>
    </xf>
    <xf numFmtId="4" fontId="10" fillId="2" borderId="5" xfId="0" applyNumberFormat="1" applyFont="1" applyFill="1" applyBorder="1" applyAlignment="1" applyProtection="1"/>
    <xf numFmtId="0" fontId="4" fillId="3" borderId="5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left"/>
    </xf>
    <xf numFmtId="0" fontId="7" fillId="3" borderId="7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/>
    </xf>
    <xf numFmtId="0" fontId="9" fillId="3" borderId="8" xfId="0" applyFont="1" applyFill="1" applyBorder="1" applyAlignment="1" applyProtection="1">
      <alignment horizontal="left"/>
    </xf>
    <xf numFmtId="4" fontId="4" fillId="3" borderId="5" xfId="0" applyNumberFormat="1" applyFont="1" applyFill="1" applyBorder="1" applyAlignment="1" applyProtection="1">
      <protection locked="0"/>
    </xf>
    <xf numFmtId="4" fontId="4" fillId="0" borderId="5" xfId="0" applyNumberFormat="1" applyFont="1" applyFill="1" applyBorder="1" applyAlignment="1" applyProtection="1">
      <protection locked="0"/>
    </xf>
    <xf numFmtId="0" fontId="4" fillId="2" borderId="7" xfId="0" applyFont="1" applyFill="1" applyBorder="1" applyProtection="1"/>
    <xf numFmtId="0" fontId="4" fillId="3" borderId="7" xfId="0" applyFont="1" applyFill="1" applyBorder="1" applyProtection="1"/>
    <xf numFmtId="0" fontId="4" fillId="3" borderId="7" xfId="0" quotePrefix="1" applyFont="1" applyFill="1" applyBorder="1" applyAlignment="1" applyProtection="1">
      <alignment horizontal="left"/>
    </xf>
    <xf numFmtId="4" fontId="11" fillId="4" borderId="9" xfId="0" applyNumberFormat="1" applyFont="1" applyFill="1" applyBorder="1" applyAlignment="1" applyProtection="1">
      <alignment vertical="center" wrapText="1"/>
      <protection locked="0"/>
    </xf>
    <xf numFmtId="0" fontId="4" fillId="2" borderId="7" xfId="1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4" fontId="4" fillId="2" borderId="5" xfId="0" applyNumberFormat="1" applyFont="1" applyFill="1" applyBorder="1" applyAlignment="1" applyProtection="1"/>
    <xf numFmtId="0" fontId="13" fillId="2" borderId="6" xfId="0" applyFont="1" applyFill="1" applyBorder="1" applyAlignment="1" applyProtection="1">
      <alignment horizontal="left"/>
    </xf>
    <xf numFmtId="0" fontId="13" fillId="2" borderId="7" xfId="0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>
      <alignment horizontal="left"/>
    </xf>
    <xf numFmtId="2" fontId="14" fillId="2" borderId="5" xfId="0" applyNumberFormat="1" applyFont="1" applyFill="1" applyBorder="1" applyAlignment="1" applyProtection="1">
      <alignment horizontal="right"/>
    </xf>
    <xf numFmtId="0" fontId="13" fillId="3" borderId="6" xfId="0" applyFont="1" applyFill="1" applyBorder="1" applyAlignment="1" applyProtection="1">
      <alignment horizontal="left"/>
    </xf>
    <xf numFmtId="0" fontId="13" fillId="3" borderId="7" xfId="0" applyFont="1" applyFill="1" applyBorder="1" applyAlignment="1" applyProtection="1">
      <alignment horizontal="left"/>
    </xf>
    <xf numFmtId="0" fontId="13" fillId="3" borderId="8" xfId="0" applyFont="1" applyFill="1" applyBorder="1" applyAlignment="1" applyProtection="1">
      <alignment horizontal="left"/>
    </xf>
    <xf numFmtId="2" fontId="14" fillId="0" borderId="5" xfId="0" applyNumberFormat="1" applyFont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left" indent="1"/>
    </xf>
    <xf numFmtId="0" fontId="4" fillId="3" borderId="8" xfId="0" applyFont="1" applyFill="1" applyBorder="1" applyAlignment="1" applyProtection="1">
      <alignment horizontal="left" indent="1"/>
    </xf>
    <xf numFmtId="4" fontId="10" fillId="3" borderId="5" xfId="0" applyNumberFormat="1" applyFont="1" applyFill="1" applyBorder="1" applyAlignment="1" applyProtection="1">
      <protection locked="0"/>
    </xf>
    <xf numFmtId="0" fontId="15" fillId="3" borderId="7" xfId="0" applyFont="1" applyFill="1" applyBorder="1" applyProtection="1"/>
    <xf numFmtId="0" fontId="9" fillId="3" borderId="7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 indent="1"/>
    </xf>
    <xf numFmtId="0" fontId="16" fillId="3" borderId="7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 indent="1"/>
    </xf>
    <xf numFmtId="0" fontId="14" fillId="3" borderId="7" xfId="0" applyFont="1" applyFill="1" applyBorder="1" applyProtection="1"/>
    <xf numFmtId="0" fontId="4" fillId="3" borderId="8" xfId="0" applyFont="1" applyFill="1" applyBorder="1" applyAlignment="1" applyProtection="1"/>
    <xf numFmtId="0" fontId="4" fillId="2" borderId="6" xfId="0" applyFont="1" applyFill="1" applyBorder="1" applyAlignment="1" applyProtection="1">
      <alignment horizontal="left"/>
    </xf>
    <xf numFmtId="0" fontId="9" fillId="2" borderId="7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17" fillId="3" borderId="7" xfId="0" applyFont="1" applyFill="1" applyBorder="1" applyProtection="1"/>
    <xf numFmtId="0" fontId="18" fillId="3" borderId="7" xfId="0" applyFont="1" applyFill="1" applyBorder="1" applyAlignment="1" applyProtection="1"/>
    <xf numFmtId="0" fontId="4" fillId="3" borderId="10" xfId="0" applyFont="1" applyFill="1" applyBorder="1" applyAlignment="1" applyProtection="1"/>
    <xf numFmtId="0" fontId="4" fillId="3" borderId="10" xfId="0" applyFont="1" applyFill="1" applyBorder="1" applyProtection="1"/>
    <xf numFmtId="0" fontId="16" fillId="3" borderId="7" xfId="0" applyFont="1" applyFill="1" applyBorder="1" applyAlignment="1" applyProtection="1"/>
    <xf numFmtId="0" fontId="4" fillId="3" borderId="6" xfId="0" applyFont="1" applyFill="1" applyBorder="1" applyProtection="1"/>
    <xf numFmtId="0" fontId="4" fillId="3" borderId="11" xfId="0" applyFont="1" applyFill="1" applyBorder="1" applyProtection="1"/>
    <xf numFmtId="0" fontId="4" fillId="2" borderId="12" xfId="0" applyFont="1" applyFill="1" applyBorder="1" applyProtection="1"/>
    <xf numFmtId="0" fontId="4" fillId="3" borderId="12" xfId="0" applyFont="1" applyFill="1" applyBorder="1" applyProtection="1"/>
    <xf numFmtId="0" fontId="7" fillId="2" borderId="7" xfId="0" applyFont="1" applyFill="1" applyBorder="1" applyAlignment="1" applyProtection="1"/>
    <xf numFmtId="0" fontId="4" fillId="2" borderId="7" xfId="0" applyFont="1" applyFill="1" applyBorder="1" applyAlignment="1" applyProtection="1"/>
    <xf numFmtId="0" fontId="19" fillId="2" borderId="6" xfId="0" applyFont="1" applyFill="1" applyBorder="1" applyAlignment="1" applyProtection="1">
      <alignment horizontal="left"/>
    </xf>
    <xf numFmtId="0" fontId="19" fillId="2" borderId="7" xfId="0" applyFont="1" applyFill="1" applyBorder="1" applyAlignment="1" applyProtection="1">
      <alignment horizontal="left"/>
    </xf>
    <xf numFmtId="0" fontId="20" fillId="2" borderId="8" xfId="0" applyFont="1" applyFill="1" applyBorder="1" applyAlignment="1" applyProtection="1">
      <alignment horizontal="left"/>
    </xf>
    <xf numFmtId="0" fontId="19" fillId="3" borderId="6" xfId="0" applyFont="1" applyFill="1" applyBorder="1" applyAlignment="1" applyProtection="1">
      <alignment horizontal="left"/>
    </xf>
    <xf numFmtId="0" fontId="19" fillId="3" borderId="7" xfId="0" applyFont="1" applyFill="1" applyBorder="1" applyAlignment="1" applyProtection="1">
      <alignment horizontal="left"/>
    </xf>
    <xf numFmtId="0" fontId="20" fillId="3" borderId="8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/>
    <xf numFmtId="0" fontId="4" fillId="3" borderId="7" xfId="1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 indent="1"/>
    </xf>
    <xf numFmtId="0" fontId="17" fillId="2" borderId="7" xfId="0" applyFont="1" applyFill="1" applyBorder="1" applyProtection="1"/>
    <xf numFmtId="0" fontId="15" fillId="2" borderId="7" xfId="0" applyFont="1" applyFill="1" applyBorder="1" applyProtection="1"/>
    <xf numFmtId="0" fontId="18" fillId="2" borderId="7" xfId="0" applyFont="1" applyFill="1" applyBorder="1" applyAlignment="1" applyProtection="1">
      <alignment horizontal="left"/>
    </xf>
    <xf numFmtId="0" fontId="18" fillId="3" borderId="7" xfId="0" applyFont="1" applyFill="1" applyBorder="1" applyAlignment="1" applyProtection="1">
      <alignment horizontal="left"/>
    </xf>
    <xf numFmtId="0" fontId="4" fillId="2" borderId="6" xfId="0" applyFont="1" applyFill="1" applyBorder="1" applyProtection="1"/>
    <xf numFmtId="0" fontId="16" fillId="2" borderId="7" xfId="0" applyFont="1" applyFill="1" applyBorder="1" applyAlignment="1" applyProtection="1">
      <alignment horizontal="left"/>
    </xf>
    <xf numFmtId="4" fontId="8" fillId="2" borderId="5" xfId="0" applyNumberFormat="1" applyFont="1" applyFill="1" applyBorder="1" applyAlignment="1" applyProtection="1">
      <alignment horizontal="right"/>
    </xf>
    <xf numFmtId="0" fontId="7" fillId="2" borderId="7" xfId="0" applyFont="1" applyFill="1" applyBorder="1" applyProtection="1"/>
    <xf numFmtId="0" fontId="4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horizontal="left" indent="1"/>
    </xf>
    <xf numFmtId="0" fontId="4" fillId="3" borderId="16" xfId="0" applyFont="1" applyFill="1" applyBorder="1" applyAlignment="1" applyProtection="1">
      <alignment horizontal="left"/>
    </xf>
    <xf numFmtId="4" fontId="4" fillId="0" borderId="13" xfId="0" applyNumberFormat="1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290"/>
  <sheetViews>
    <sheetView tabSelected="1" topLeftCell="X87" zoomScaleNormal="100" workbookViewId="0">
      <selection activeCell="AD119" sqref="AD119"/>
    </sheetView>
  </sheetViews>
  <sheetFormatPr baseColWidth="10" defaultColWidth="11.42578125" defaultRowHeight="11.25" x14ac:dyDescent="0.2"/>
  <cols>
    <col min="1" max="1" width="12.7109375" style="4" customWidth="1"/>
    <col min="2" max="8" width="4.28515625" style="4" customWidth="1"/>
    <col min="9" max="15" width="2.28515625" style="4" customWidth="1"/>
    <col min="16" max="16" width="65.7109375" style="4" customWidth="1"/>
    <col min="17" max="28" width="20.7109375" style="4" customWidth="1"/>
    <col min="29" max="36" width="18.28515625" style="4" customWidth="1"/>
    <col min="37" max="16384" width="11.42578125" style="4"/>
  </cols>
  <sheetData>
    <row r="1" spans="1:3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31" ht="20.100000000000001" customHeight="1" x14ac:dyDescent="0.2">
      <c r="A2" s="5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6" t="s">
        <v>2</v>
      </c>
    </row>
    <row r="3" spans="1:31" ht="12.75" thickBot="1" x14ac:dyDescent="0.25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</row>
    <row r="4" spans="1:31" s="9" customFormat="1" ht="43.5" customHeight="1" thickTop="1" thickBot="1" x14ac:dyDescent="0.2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0" t="s">
        <v>11</v>
      </c>
      <c r="J4" s="91"/>
      <c r="K4" s="91"/>
      <c r="L4" s="91"/>
      <c r="M4" s="91"/>
      <c r="N4" s="91"/>
      <c r="O4" s="91"/>
      <c r="P4" s="92"/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</row>
    <row r="5" spans="1:31" ht="12.75" customHeight="1" thickTop="1" x14ac:dyDescent="0.2">
      <c r="A5" s="10" t="s">
        <v>24</v>
      </c>
      <c r="B5" s="10">
        <v>1</v>
      </c>
      <c r="C5" s="10">
        <v>1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1"/>
      <c r="J5" s="12" t="s">
        <v>25</v>
      </c>
      <c r="K5" s="12"/>
      <c r="L5" s="12"/>
      <c r="M5" s="12"/>
      <c r="N5" s="12"/>
      <c r="O5" s="12"/>
      <c r="P5" s="13"/>
      <c r="Q5" s="14">
        <f t="shared" ref="Q5:AB5" si="0">+Q6+Q10+Q14+Q17+Q27+Q55+Q66+Q67</f>
        <v>21957880</v>
      </c>
      <c r="R5" s="14">
        <f t="shared" si="0"/>
        <v>11714272</v>
      </c>
      <c r="S5" s="14">
        <f t="shared" si="0"/>
        <v>27611748</v>
      </c>
      <c r="T5" s="14">
        <f t="shared" si="0"/>
        <v>14608133</v>
      </c>
      <c r="U5" s="14">
        <f t="shared" si="0"/>
        <v>14992630</v>
      </c>
      <c r="V5" s="14">
        <f t="shared" si="0"/>
        <v>14941519</v>
      </c>
      <c r="W5" s="14">
        <f t="shared" si="0"/>
        <v>18465440</v>
      </c>
      <c r="X5" s="14">
        <f t="shared" si="0"/>
        <v>14792128</v>
      </c>
      <c r="Y5" s="14">
        <f t="shared" si="0"/>
        <v>14658226</v>
      </c>
      <c r="Z5" s="14">
        <f t="shared" si="0"/>
        <v>15290207</v>
      </c>
      <c r="AA5" s="14">
        <f t="shared" si="0"/>
        <v>14233501</v>
      </c>
      <c r="AB5" s="14">
        <f t="shared" si="0"/>
        <v>16689822</v>
      </c>
      <c r="AC5" s="15"/>
    </row>
    <row r="6" spans="1:31" ht="12.75" customHeight="1" x14ac:dyDescent="0.2">
      <c r="A6" s="16" t="s">
        <v>26</v>
      </c>
      <c r="B6" s="16">
        <v>1</v>
      </c>
      <c r="C6" s="16">
        <v>1</v>
      </c>
      <c r="D6" s="16">
        <v>1</v>
      </c>
      <c r="E6" s="16">
        <v>0</v>
      </c>
      <c r="F6" s="16">
        <v>0</v>
      </c>
      <c r="G6" s="16">
        <v>0</v>
      </c>
      <c r="H6" s="16">
        <v>0</v>
      </c>
      <c r="I6" s="11"/>
      <c r="J6" s="12"/>
      <c r="K6" s="17" t="s">
        <v>27</v>
      </c>
      <c r="L6" s="17"/>
      <c r="M6" s="17"/>
      <c r="N6" s="17"/>
      <c r="O6" s="17"/>
      <c r="P6" s="18"/>
      <c r="Q6" s="19">
        <f t="shared" ref="Q6:AB6" si="1">+Q7</f>
        <v>0</v>
      </c>
      <c r="R6" s="19">
        <f t="shared" si="1"/>
        <v>0</v>
      </c>
      <c r="S6" s="19">
        <f t="shared" si="1"/>
        <v>0</v>
      </c>
      <c r="T6" s="19">
        <f t="shared" si="1"/>
        <v>0</v>
      </c>
      <c r="U6" s="19">
        <f t="shared" si="1"/>
        <v>0</v>
      </c>
      <c r="V6" s="19">
        <f t="shared" si="1"/>
        <v>0</v>
      </c>
      <c r="W6" s="19">
        <f t="shared" si="1"/>
        <v>0</v>
      </c>
      <c r="X6" s="19">
        <f t="shared" si="1"/>
        <v>0</v>
      </c>
      <c r="Y6" s="19">
        <f t="shared" si="1"/>
        <v>0</v>
      </c>
      <c r="Z6" s="19">
        <f t="shared" si="1"/>
        <v>0</v>
      </c>
      <c r="AA6" s="19">
        <f t="shared" si="1"/>
        <v>0</v>
      </c>
      <c r="AB6" s="19">
        <f t="shared" si="1"/>
        <v>0</v>
      </c>
    </row>
    <row r="7" spans="1:31" ht="12.75" customHeight="1" x14ac:dyDescent="0.2">
      <c r="A7" s="16" t="s">
        <v>28</v>
      </c>
      <c r="B7" s="16">
        <v>1</v>
      </c>
      <c r="C7" s="16">
        <v>1</v>
      </c>
      <c r="D7" s="16">
        <v>1</v>
      </c>
      <c r="E7" s="16">
        <v>3</v>
      </c>
      <c r="F7" s="16">
        <v>0</v>
      </c>
      <c r="G7" s="16">
        <v>0</v>
      </c>
      <c r="H7" s="16">
        <v>0</v>
      </c>
      <c r="I7" s="11"/>
      <c r="J7" s="12"/>
      <c r="K7" s="17"/>
      <c r="L7" s="17" t="s">
        <v>29</v>
      </c>
      <c r="M7" s="17"/>
      <c r="N7" s="17"/>
      <c r="O7" s="17"/>
      <c r="P7" s="18"/>
      <c r="Q7" s="19">
        <f t="shared" ref="Q7:AB7" si="2">+Q8+Q9</f>
        <v>0</v>
      </c>
      <c r="R7" s="19">
        <f t="shared" si="2"/>
        <v>0</v>
      </c>
      <c r="S7" s="19">
        <f t="shared" si="2"/>
        <v>0</v>
      </c>
      <c r="T7" s="19">
        <f t="shared" si="2"/>
        <v>0</v>
      </c>
      <c r="U7" s="19">
        <f t="shared" si="2"/>
        <v>0</v>
      </c>
      <c r="V7" s="19">
        <f t="shared" si="2"/>
        <v>0</v>
      </c>
      <c r="W7" s="19">
        <f t="shared" si="2"/>
        <v>0</v>
      </c>
      <c r="X7" s="19">
        <f t="shared" si="2"/>
        <v>0</v>
      </c>
      <c r="Y7" s="19">
        <f t="shared" si="2"/>
        <v>0</v>
      </c>
      <c r="Z7" s="19">
        <f t="shared" si="2"/>
        <v>0</v>
      </c>
      <c r="AA7" s="19">
        <f t="shared" si="2"/>
        <v>0</v>
      </c>
      <c r="AB7" s="19">
        <f t="shared" si="2"/>
        <v>0</v>
      </c>
    </row>
    <row r="8" spans="1:31" ht="12.75" customHeight="1" x14ac:dyDescent="0.2">
      <c r="A8" s="20" t="s">
        <v>30</v>
      </c>
      <c r="B8" s="20">
        <v>1</v>
      </c>
      <c r="C8" s="20">
        <v>1</v>
      </c>
      <c r="D8" s="20">
        <v>1</v>
      </c>
      <c r="E8" s="20">
        <v>3</v>
      </c>
      <c r="F8" s="20">
        <v>1</v>
      </c>
      <c r="G8" s="20">
        <v>0</v>
      </c>
      <c r="H8" s="20">
        <v>0</v>
      </c>
      <c r="I8" s="21"/>
      <c r="J8" s="22"/>
      <c r="K8" s="23"/>
      <c r="L8" s="23"/>
      <c r="M8" s="23" t="s">
        <v>31</v>
      </c>
      <c r="N8" s="23"/>
      <c r="O8" s="23"/>
      <c r="P8" s="24"/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</row>
    <row r="9" spans="1:31" ht="12.75" customHeight="1" x14ac:dyDescent="0.2">
      <c r="A9" s="20" t="s">
        <v>32</v>
      </c>
      <c r="B9" s="20">
        <v>1</v>
      </c>
      <c r="C9" s="20">
        <v>1</v>
      </c>
      <c r="D9" s="20">
        <v>1</v>
      </c>
      <c r="E9" s="20">
        <v>3</v>
      </c>
      <c r="F9" s="20">
        <v>2</v>
      </c>
      <c r="G9" s="20">
        <v>0</v>
      </c>
      <c r="H9" s="20">
        <v>0</v>
      </c>
      <c r="I9" s="21"/>
      <c r="J9" s="22"/>
      <c r="K9" s="23"/>
      <c r="L9" s="23"/>
      <c r="M9" s="23" t="s">
        <v>33</v>
      </c>
      <c r="N9" s="23"/>
      <c r="O9" s="23"/>
      <c r="P9" s="24"/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</row>
    <row r="10" spans="1:31" ht="12.75" customHeight="1" x14ac:dyDescent="0.2">
      <c r="A10" s="16" t="s">
        <v>34</v>
      </c>
      <c r="B10" s="16">
        <v>1</v>
      </c>
      <c r="C10" s="16">
        <v>1</v>
      </c>
      <c r="D10" s="16">
        <v>2</v>
      </c>
      <c r="E10" s="16">
        <v>1</v>
      </c>
      <c r="F10" s="16">
        <v>0</v>
      </c>
      <c r="G10" s="16">
        <v>0</v>
      </c>
      <c r="H10" s="16">
        <v>0</v>
      </c>
      <c r="I10" s="11"/>
      <c r="J10" s="12"/>
      <c r="K10" s="17" t="s">
        <v>35</v>
      </c>
      <c r="L10" s="27"/>
      <c r="M10" s="17"/>
      <c r="N10" s="17"/>
      <c r="O10" s="17"/>
      <c r="P10" s="18"/>
      <c r="Q10" s="19">
        <f t="shared" ref="Q10:AB10" si="3">+Q11</f>
        <v>21799206</v>
      </c>
      <c r="R10" s="19">
        <f t="shared" si="3"/>
        <v>11568735</v>
      </c>
      <c r="S10" s="19">
        <f t="shared" si="3"/>
        <v>26995091</v>
      </c>
      <c r="T10" s="19">
        <f t="shared" si="3"/>
        <v>14276543</v>
      </c>
      <c r="U10" s="19">
        <f t="shared" si="3"/>
        <v>14726352</v>
      </c>
      <c r="V10" s="19">
        <f t="shared" si="3"/>
        <v>14696656</v>
      </c>
      <c r="W10" s="19">
        <f t="shared" si="3"/>
        <v>18160013</v>
      </c>
      <c r="X10" s="19">
        <f t="shared" si="3"/>
        <v>14545685</v>
      </c>
      <c r="Y10" s="19">
        <f t="shared" si="3"/>
        <v>14459980</v>
      </c>
      <c r="Z10" s="19">
        <f t="shared" si="3"/>
        <v>14994554</v>
      </c>
      <c r="AA10" s="19">
        <f t="shared" si="3"/>
        <v>13971460</v>
      </c>
      <c r="AB10" s="19">
        <f t="shared" si="3"/>
        <v>16167609</v>
      </c>
    </row>
    <row r="11" spans="1:31" ht="12.75" customHeight="1" x14ac:dyDescent="0.2">
      <c r="A11" s="16" t="s">
        <v>36</v>
      </c>
      <c r="B11" s="16">
        <v>1</v>
      </c>
      <c r="C11" s="16">
        <v>1</v>
      </c>
      <c r="D11" s="16">
        <v>2</v>
      </c>
      <c r="E11" s="16">
        <v>1</v>
      </c>
      <c r="F11" s="16">
        <v>5</v>
      </c>
      <c r="G11" s="16">
        <v>0</v>
      </c>
      <c r="H11" s="16">
        <v>0</v>
      </c>
      <c r="I11" s="11"/>
      <c r="J11" s="12"/>
      <c r="K11" s="17"/>
      <c r="L11" s="17" t="s">
        <v>37</v>
      </c>
      <c r="M11" s="27"/>
      <c r="N11" s="17"/>
      <c r="O11" s="17"/>
      <c r="P11" s="18"/>
      <c r="Q11" s="19">
        <f t="shared" ref="Q11:AB11" si="4">+Q12+Q13</f>
        <v>21799206</v>
      </c>
      <c r="R11" s="19">
        <f t="shared" si="4"/>
        <v>11568735</v>
      </c>
      <c r="S11" s="19">
        <f t="shared" si="4"/>
        <v>26995091</v>
      </c>
      <c r="T11" s="19">
        <f t="shared" si="4"/>
        <v>14276543</v>
      </c>
      <c r="U11" s="19">
        <f t="shared" si="4"/>
        <v>14726352</v>
      </c>
      <c r="V11" s="19">
        <f t="shared" si="4"/>
        <v>14696656</v>
      </c>
      <c r="W11" s="19">
        <f t="shared" si="4"/>
        <v>18160013</v>
      </c>
      <c r="X11" s="19">
        <f t="shared" si="4"/>
        <v>14545685</v>
      </c>
      <c r="Y11" s="19">
        <f t="shared" si="4"/>
        <v>14459980</v>
      </c>
      <c r="Z11" s="19">
        <f t="shared" si="4"/>
        <v>14994554</v>
      </c>
      <c r="AA11" s="19">
        <f t="shared" si="4"/>
        <v>13971460</v>
      </c>
      <c r="AB11" s="19">
        <f t="shared" si="4"/>
        <v>16167609</v>
      </c>
    </row>
    <row r="12" spans="1:31" ht="12.75" customHeight="1" x14ac:dyDescent="0.2">
      <c r="A12" s="20" t="s">
        <v>38</v>
      </c>
      <c r="B12" s="20">
        <v>1</v>
      </c>
      <c r="C12" s="20">
        <v>1</v>
      </c>
      <c r="D12" s="20">
        <v>2</v>
      </c>
      <c r="E12" s="20">
        <v>1</v>
      </c>
      <c r="F12" s="20">
        <v>5</v>
      </c>
      <c r="G12" s="20">
        <v>1</v>
      </c>
      <c r="H12" s="20">
        <v>0</v>
      </c>
      <c r="I12" s="21"/>
      <c r="J12" s="22"/>
      <c r="K12" s="23"/>
      <c r="L12" s="23"/>
      <c r="M12" s="23" t="s">
        <v>31</v>
      </c>
      <c r="N12" s="28"/>
      <c r="O12" s="23"/>
      <c r="P12" s="24"/>
      <c r="Q12" s="25">
        <v>21799206</v>
      </c>
      <c r="R12" s="25">
        <v>11568735</v>
      </c>
      <c r="S12" s="25">
        <v>26995091</v>
      </c>
      <c r="T12" s="25">
        <v>14276543</v>
      </c>
      <c r="U12" s="25">
        <v>14726352</v>
      </c>
      <c r="V12" s="25">
        <v>14696656</v>
      </c>
      <c r="W12" s="25">
        <v>18160013</v>
      </c>
      <c r="X12" s="25">
        <v>14545685</v>
      </c>
      <c r="Y12" s="25">
        <v>14459980</v>
      </c>
      <c r="Z12" s="25">
        <v>14994554</v>
      </c>
      <c r="AA12" s="25">
        <v>13971460</v>
      </c>
      <c r="AB12" s="25">
        <v>16167609</v>
      </c>
      <c r="AC12" s="15"/>
      <c r="AD12" s="25"/>
      <c r="AE12" s="15"/>
    </row>
    <row r="13" spans="1:31" ht="12.75" customHeight="1" x14ac:dyDescent="0.2">
      <c r="A13" s="20" t="s">
        <v>39</v>
      </c>
      <c r="B13" s="20">
        <v>1</v>
      </c>
      <c r="C13" s="20">
        <v>1</v>
      </c>
      <c r="D13" s="20">
        <v>2</v>
      </c>
      <c r="E13" s="20">
        <v>1</v>
      </c>
      <c r="F13" s="20">
        <v>5</v>
      </c>
      <c r="G13" s="20">
        <v>2</v>
      </c>
      <c r="H13" s="20">
        <v>0</v>
      </c>
      <c r="I13" s="21"/>
      <c r="J13" s="22"/>
      <c r="K13" s="23"/>
      <c r="L13" s="23"/>
      <c r="M13" s="23" t="s">
        <v>33</v>
      </c>
      <c r="N13" s="28"/>
      <c r="O13" s="23"/>
      <c r="P13" s="24"/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</row>
    <row r="14" spans="1:31" ht="12.75" customHeight="1" x14ac:dyDescent="0.2">
      <c r="A14" s="16" t="s">
        <v>40</v>
      </c>
      <c r="B14" s="16">
        <v>1</v>
      </c>
      <c r="C14" s="16">
        <v>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1"/>
      <c r="J14" s="27"/>
      <c r="K14" s="17" t="s">
        <v>41</v>
      </c>
      <c r="L14" s="27"/>
      <c r="M14" s="17"/>
      <c r="N14" s="17"/>
      <c r="O14" s="17"/>
      <c r="P14" s="18"/>
      <c r="Q14" s="19">
        <f t="shared" ref="Q14:AB14" si="5">+Q15+Q16</f>
        <v>0</v>
      </c>
      <c r="R14" s="19">
        <f t="shared" si="5"/>
        <v>0</v>
      </c>
      <c r="S14" s="19">
        <f t="shared" si="5"/>
        <v>0</v>
      </c>
      <c r="T14" s="19">
        <f t="shared" si="5"/>
        <v>0</v>
      </c>
      <c r="U14" s="19">
        <f t="shared" si="5"/>
        <v>0</v>
      </c>
      <c r="V14" s="19">
        <f t="shared" si="5"/>
        <v>0</v>
      </c>
      <c r="W14" s="19">
        <f t="shared" si="5"/>
        <v>0</v>
      </c>
      <c r="X14" s="19">
        <f t="shared" si="5"/>
        <v>0</v>
      </c>
      <c r="Y14" s="19">
        <f t="shared" si="5"/>
        <v>0</v>
      </c>
      <c r="Z14" s="19">
        <f t="shared" si="5"/>
        <v>0</v>
      </c>
      <c r="AA14" s="19">
        <f t="shared" si="5"/>
        <v>0</v>
      </c>
      <c r="AB14" s="19">
        <f t="shared" si="5"/>
        <v>0</v>
      </c>
    </row>
    <row r="15" spans="1:31" ht="12.75" customHeight="1" x14ac:dyDescent="0.2">
      <c r="A15" s="20" t="s">
        <v>42</v>
      </c>
      <c r="B15" s="20">
        <v>1</v>
      </c>
      <c r="C15" s="20">
        <v>2</v>
      </c>
      <c r="D15" s="20">
        <v>1</v>
      </c>
      <c r="E15" s="20">
        <v>0</v>
      </c>
      <c r="F15" s="20">
        <v>0</v>
      </c>
      <c r="G15" s="20">
        <v>0</v>
      </c>
      <c r="H15" s="20">
        <v>0</v>
      </c>
      <c r="I15" s="21"/>
      <c r="J15" s="22"/>
      <c r="K15" s="28"/>
      <c r="L15" s="23" t="s">
        <v>43</v>
      </c>
      <c r="M15" s="28"/>
      <c r="N15" s="23"/>
      <c r="O15" s="23"/>
      <c r="P15" s="24"/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</row>
    <row r="16" spans="1:31" ht="12.75" customHeight="1" x14ac:dyDescent="0.2">
      <c r="A16" s="20" t="s">
        <v>44</v>
      </c>
      <c r="B16" s="20">
        <v>1</v>
      </c>
      <c r="C16" s="20">
        <v>2</v>
      </c>
      <c r="D16" s="20">
        <v>2</v>
      </c>
      <c r="E16" s="20">
        <v>0</v>
      </c>
      <c r="F16" s="20">
        <v>0</v>
      </c>
      <c r="G16" s="20">
        <v>0</v>
      </c>
      <c r="H16" s="20">
        <v>0</v>
      </c>
      <c r="I16" s="21"/>
      <c r="J16" s="22"/>
      <c r="K16" s="28"/>
      <c r="L16" s="23" t="s">
        <v>45</v>
      </c>
      <c r="M16" s="28"/>
      <c r="N16" s="23"/>
      <c r="O16" s="23"/>
      <c r="P16" s="24"/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</row>
    <row r="17" spans="1:31" ht="12.75" customHeight="1" x14ac:dyDescent="0.2">
      <c r="A17" s="16" t="s">
        <v>46</v>
      </c>
      <c r="B17" s="16">
        <v>1</v>
      </c>
      <c r="C17" s="16">
        <v>1</v>
      </c>
      <c r="D17" s="16">
        <v>7</v>
      </c>
      <c r="E17" s="16">
        <v>0</v>
      </c>
      <c r="F17" s="16">
        <v>0</v>
      </c>
      <c r="G17" s="16">
        <v>0</v>
      </c>
      <c r="H17" s="16">
        <v>0</v>
      </c>
      <c r="I17" s="11"/>
      <c r="J17" s="12"/>
      <c r="K17" s="17" t="s">
        <v>47</v>
      </c>
      <c r="L17" s="17"/>
      <c r="M17" s="17"/>
      <c r="N17" s="17"/>
      <c r="O17" s="17"/>
      <c r="P17" s="18"/>
      <c r="Q17" s="19">
        <f t="shared" ref="Q17:AB17" si="6">+Q18+Q21+Q24+Q25+Q26</f>
        <v>158674</v>
      </c>
      <c r="R17" s="19">
        <f t="shared" si="6"/>
        <v>145537</v>
      </c>
      <c r="S17" s="19">
        <f t="shared" si="6"/>
        <v>616657</v>
      </c>
      <c r="T17" s="19">
        <f t="shared" si="6"/>
        <v>331590</v>
      </c>
      <c r="U17" s="19">
        <f t="shared" si="6"/>
        <v>266278</v>
      </c>
      <c r="V17" s="19">
        <f t="shared" si="6"/>
        <v>244863</v>
      </c>
      <c r="W17" s="19">
        <f t="shared" si="6"/>
        <v>305427</v>
      </c>
      <c r="X17" s="19">
        <f t="shared" si="6"/>
        <v>246443</v>
      </c>
      <c r="Y17" s="19">
        <f t="shared" si="6"/>
        <v>198246</v>
      </c>
      <c r="Z17" s="19">
        <f t="shared" si="6"/>
        <v>295653</v>
      </c>
      <c r="AA17" s="19">
        <f t="shared" si="6"/>
        <v>262041</v>
      </c>
      <c r="AB17" s="19">
        <f t="shared" si="6"/>
        <v>522213</v>
      </c>
    </row>
    <row r="18" spans="1:31" ht="12.75" customHeight="1" x14ac:dyDescent="0.2">
      <c r="A18" s="16" t="s">
        <v>48</v>
      </c>
      <c r="B18" s="16">
        <v>1</v>
      </c>
      <c r="C18" s="16">
        <v>1</v>
      </c>
      <c r="D18" s="16">
        <v>7</v>
      </c>
      <c r="E18" s="16">
        <v>1</v>
      </c>
      <c r="F18" s="16">
        <v>0</v>
      </c>
      <c r="G18" s="16">
        <v>0</v>
      </c>
      <c r="H18" s="16">
        <v>0</v>
      </c>
      <c r="I18" s="11"/>
      <c r="J18" s="12"/>
      <c r="K18" s="17"/>
      <c r="L18" s="17" t="s">
        <v>49</v>
      </c>
      <c r="M18" s="17"/>
      <c r="N18" s="17"/>
      <c r="O18" s="17"/>
      <c r="P18" s="18"/>
      <c r="Q18" s="19">
        <f t="shared" ref="Q18:AB18" si="7">+Q19+Q20</f>
        <v>130042</v>
      </c>
      <c r="R18" s="19">
        <f t="shared" si="7"/>
        <v>124685</v>
      </c>
      <c r="S18" s="19">
        <f t="shared" si="7"/>
        <v>169476</v>
      </c>
      <c r="T18" s="19">
        <f t="shared" si="7"/>
        <v>237017</v>
      </c>
      <c r="U18" s="19">
        <f t="shared" si="7"/>
        <v>207715</v>
      </c>
      <c r="V18" s="19">
        <f t="shared" si="7"/>
        <v>233439</v>
      </c>
      <c r="W18" s="19">
        <f t="shared" si="7"/>
        <v>252633</v>
      </c>
      <c r="X18" s="19">
        <f t="shared" si="7"/>
        <v>152766</v>
      </c>
      <c r="Y18" s="19">
        <f t="shared" si="7"/>
        <v>182332</v>
      </c>
      <c r="Z18" s="19">
        <f t="shared" si="7"/>
        <v>204697</v>
      </c>
      <c r="AA18" s="19">
        <f t="shared" si="7"/>
        <v>182869</v>
      </c>
      <c r="AB18" s="19">
        <f t="shared" si="7"/>
        <v>224803</v>
      </c>
    </row>
    <row r="19" spans="1:31" ht="12.75" customHeight="1" x14ac:dyDescent="0.2">
      <c r="A19" s="20" t="s">
        <v>50</v>
      </c>
      <c r="B19" s="20">
        <v>1</v>
      </c>
      <c r="C19" s="20">
        <v>1</v>
      </c>
      <c r="D19" s="20">
        <v>7</v>
      </c>
      <c r="E19" s="20">
        <v>1</v>
      </c>
      <c r="F19" s="20">
        <v>2</v>
      </c>
      <c r="G19" s="20">
        <v>0</v>
      </c>
      <c r="H19" s="20">
        <v>0</v>
      </c>
      <c r="I19" s="21"/>
      <c r="J19" s="22"/>
      <c r="K19" s="23"/>
      <c r="L19" s="29"/>
      <c r="M19" s="23" t="s">
        <v>51</v>
      </c>
      <c r="N19" s="23"/>
      <c r="O19" s="23"/>
      <c r="P19" s="24"/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</row>
    <row r="20" spans="1:31" ht="12.75" customHeight="1" x14ac:dyDescent="0.2">
      <c r="A20" s="20" t="s">
        <v>52</v>
      </c>
      <c r="B20" s="20">
        <v>1</v>
      </c>
      <c r="C20" s="20">
        <v>1</v>
      </c>
      <c r="D20" s="20">
        <v>7</v>
      </c>
      <c r="E20" s="20">
        <v>1</v>
      </c>
      <c r="F20" s="20">
        <v>50</v>
      </c>
      <c r="G20" s="20">
        <v>0</v>
      </c>
      <c r="H20" s="20">
        <v>0</v>
      </c>
      <c r="I20" s="21"/>
      <c r="J20" s="22"/>
      <c r="K20" s="23"/>
      <c r="L20" s="29"/>
      <c r="M20" s="23" t="s">
        <v>53</v>
      </c>
      <c r="N20" s="23"/>
      <c r="O20" s="23"/>
      <c r="P20" s="24"/>
      <c r="Q20" s="26">
        <v>130042</v>
      </c>
      <c r="R20" s="26">
        <v>124685</v>
      </c>
      <c r="S20" s="26">
        <v>169476</v>
      </c>
      <c r="T20" s="26">
        <v>237017</v>
      </c>
      <c r="U20" s="26">
        <v>207715</v>
      </c>
      <c r="V20" s="26">
        <v>233439</v>
      </c>
      <c r="W20" s="26">
        <v>252633</v>
      </c>
      <c r="X20" s="26">
        <v>152766</v>
      </c>
      <c r="Y20" s="26">
        <v>182332</v>
      </c>
      <c r="Z20" s="26">
        <v>204697</v>
      </c>
      <c r="AA20" s="26">
        <v>182869</v>
      </c>
      <c r="AB20" s="26">
        <f>227877-3074</f>
        <v>224803</v>
      </c>
      <c r="AC20" s="15"/>
      <c r="AD20" s="26"/>
      <c r="AE20" s="15"/>
    </row>
    <row r="21" spans="1:31" ht="12.75" customHeight="1" x14ac:dyDescent="0.2">
      <c r="A21" s="16" t="s">
        <v>54</v>
      </c>
      <c r="B21" s="16">
        <v>1</v>
      </c>
      <c r="C21" s="16">
        <v>1</v>
      </c>
      <c r="D21" s="16">
        <v>7</v>
      </c>
      <c r="E21" s="16">
        <v>2</v>
      </c>
      <c r="F21" s="16">
        <v>0</v>
      </c>
      <c r="G21" s="16">
        <v>0</v>
      </c>
      <c r="H21" s="16">
        <v>0</v>
      </c>
      <c r="I21" s="11"/>
      <c r="J21" s="12"/>
      <c r="K21" s="17"/>
      <c r="L21" s="17" t="s">
        <v>55</v>
      </c>
      <c r="M21" s="17"/>
      <c r="N21" s="17"/>
      <c r="O21" s="17"/>
      <c r="P21" s="18"/>
      <c r="Q21" s="19">
        <f t="shared" ref="Q21:AB21" si="8">+Q22+Q23</f>
        <v>0</v>
      </c>
      <c r="R21" s="19">
        <f t="shared" si="8"/>
        <v>0</v>
      </c>
      <c r="S21" s="19">
        <f t="shared" si="8"/>
        <v>0</v>
      </c>
      <c r="T21" s="19">
        <f t="shared" si="8"/>
        <v>0</v>
      </c>
      <c r="U21" s="19">
        <f t="shared" si="8"/>
        <v>0</v>
      </c>
      <c r="V21" s="19">
        <f t="shared" si="8"/>
        <v>0</v>
      </c>
      <c r="W21" s="19">
        <f t="shared" si="8"/>
        <v>0</v>
      </c>
      <c r="X21" s="19">
        <f t="shared" si="8"/>
        <v>0</v>
      </c>
      <c r="Y21" s="19">
        <f t="shared" si="8"/>
        <v>0</v>
      </c>
      <c r="Z21" s="19">
        <f t="shared" si="8"/>
        <v>0</v>
      </c>
      <c r="AA21" s="19">
        <f t="shared" si="8"/>
        <v>0</v>
      </c>
      <c r="AB21" s="19">
        <f t="shared" si="8"/>
        <v>0</v>
      </c>
    </row>
    <row r="22" spans="1:31" ht="12.75" customHeight="1" x14ac:dyDescent="0.2">
      <c r="A22" s="20" t="s">
        <v>56</v>
      </c>
      <c r="B22" s="20">
        <v>1</v>
      </c>
      <c r="C22" s="20">
        <v>1</v>
      </c>
      <c r="D22" s="20">
        <v>7</v>
      </c>
      <c r="E22" s="20">
        <v>2</v>
      </c>
      <c r="F22" s="20">
        <v>1</v>
      </c>
      <c r="G22" s="20">
        <v>0</v>
      </c>
      <c r="H22" s="20">
        <v>0</v>
      </c>
      <c r="I22" s="21"/>
      <c r="J22" s="22"/>
      <c r="K22" s="23"/>
      <c r="L22" s="29"/>
      <c r="M22" s="23" t="s">
        <v>57</v>
      </c>
      <c r="N22" s="23"/>
      <c r="O22" s="23"/>
      <c r="P22" s="24"/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</row>
    <row r="23" spans="1:31" ht="12.75" customHeight="1" x14ac:dyDescent="0.2">
      <c r="A23" s="20" t="s">
        <v>58</v>
      </c>
      <c r="B23" s="20">
        <v>1</v>
      </c>
      <c r="C23" s="20">
        <v>1</v>
      </c>
      <c r="D23" s="20">
        <v>7</v>
      </c>
      <c r="E23" s="20">
        <v>2</v>
      </c>
      <c r="F23" s="20">
        <v>2</v>
      </c>
      <c r="G23" s="20">
        <v>0</v>
      </c>
      <c r="H23" s="20">
        <v>0</v>
      </c>
      <c r="I23" s="21"/>
      <c r="J23" s="22"/>
      <c r="K23" s="23"/>
      <c r="L23" s="29"/>
      <c r="M23" s="23" t="s">
        <v>59</v>
      </c>
      <c r="N23" s="23"/>
      <c r="O23" s="23"/>
      <c r="P23" s="24"/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</row>
    <row r="24" spans="1:31" ht="12.75" customHeight="1" x14ac:dyDescent="0.2">
      <c r="A24" s="20" t="s">
        <v>60</v>
      </c>
      <c r="B24" s="20">
        <v>1</v>
      </c>
      <c r="C24" s="20">
        <v>1</v>
      </c>
      <c r="D24" s="20">
        <v>7</v>
      </c>
      <c r="E24" s="20">
        <v>3</v>
      </c>
      <c r="F24" s="20">
        <v>0</v>
      </c>
      <c r="G24" s="20">
        <v>0</v>
      </c>
      <c r="H24" s="20">
        <v>0</v>
      </c>
      <c r="I24" s="21"/>
      <c r="J24" s="22"/>
      <c r="K24" s="23"/>
      <c r="L24" s="29" t="s">
        <v>61</v>
      </c>
      <c r="M24" s="23"/>
      <c r="N24" s="23"/>
      <c r="O24" s="23"/>
      <c r="P24" s="24"/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9431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15"/>
    </row>
    <row r="25" spans="1:31" ht="12.75" customHeight="1" x14ac:dyDescent="0.2">
      <c r="A25" s="20" t="s">
        <v>62</v>
      </c>
      <c r="B25" s="20">
        <v>1</v>
      </c>
      <c r="C25" s="20">
        <v>1</v>
      </c>
      <c r="D25" s="20">
        <v>7</v>
      </c>
      <c r="E25" s="20">
        <v>5</v>
      </c>
      <c r="F25" s="20">
        <v>0</v>
      </c>
      <c r="G25" s="20">
        <v>0</v>
      </c>
      <c r="H25" s="20">
        <v>0</v>
      </c>
      <c r="I25" s="21"/>
      <c r="J25" s="22"/>
      <c r="K25" s="23"/>
      <c r="L25" s="29" t="s">
        <v>63</v>
      </c>
      <c r="M25" s="23"/>
      <c r="N25" s="23"/>
      <c r="O25" s="23"/>
      <c r="P25" s="24"/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</row>
    <row r="26" spans="1:31" ht="12.75" customHeight="1" x14ac:dyDescent="0.2">
      <c r="A26" s="20" t="s">
        <v>64</v>
      </c>
      <c r="B26" s="20">
        <v>1</v>
      </c>
      <c r="C26" s="20">
        <v>1</v>
      </c>
      <c r="D26" s="20">
        <v>7</v>
      </c>
      <c r="E26" s="20">
        <v>50</v>
      </c>
      <c r="F26" s="20">
        <v>0</v>
      </c>
      <c r="G26" s="20">
        <v>0</v>
      </c>
      <c r="H26" s="20">
        <v>0</v>
      </c>
      <c r="I26" s="21"/>
      <c r="J26" s="22"/>
      <c r="K26" s="23"/>
      <c r="L26" s="23" t="s">
        <v>65</v>
      </c>
      <c r="M26" s="23"/>
      <c r="N26" s="23"/>
      <c r="O26" s="23"/>
      <c r="P26" s="24"/>
      <c r="Q26" s="25">
        <v>28632</v>
      </c>
      <c r="R26" s="25">
        <v>20852</v>
      </c>
      <c r="S26" s="25">
        <v>447181</v>
      </c>
      <c r="T26" s="25">
        <v>94573</v>
      </c>
      <c r="U26" s="25">
        <v>58563</v>
      </c>
      <c r="V26" s="25">
        <v>11424</v>
      </c>
      <c r="W26" s="25">
        <v>43363</v>
      </c>
      <c r="X26" s="25">
        <v>93677</v>
      </c>
      <c r="Y26" s="25">
        <v>15914</v>
      </c>
      <c r="Z26" s="25">
        <v>90956</v>
      </c>
      <c r="AA26" s="25">
        <v>79172</v>
      </c>
      <c r="AB26" s="25">
        <f>213887+83523</f>
        <v>297410</v>
      </c>
      <c r="AC26" s="15"/>
      <c r="AD26" s="25"/>
      <c r="AE26" s="15"/>
    </row>
    <row r="27" spans="1:31" ht="12.75" customHeight="1" x14ac:dyDescent="0.2">
      <c r="A27" s="16" t="s">
        <v>66</v>
      </c>
      <c r="B27" s="16">
        <v>1</v>
      </c>
      <c r="C27" s="16">
        <v>1</v>
      </c>
      <c r="D27" s="16">
        <v>9</v>
      </c>
      <c r="E27" s="16">
        <v>0</v>
      </c>
      <c r="F27" s="16">
        <v>0</v>
      </c>
      <c r="G27" s="16">
        <v>0</v>
      </c>
      <c r="H27" s="16">
        <v>0</v>
      </c>
      <c r="I27" s="11"/>
      <c r="J27" s="12"/>
      <c r="K27" s="17" t="s">
        <v>67</v>
      </c>
      <c r="L27" s="17"/>
      <c r="M27" s="17"/>
      <c r="N27" s="17"/>
      <c r="O27" s="17"/>
      <c r="P27" s="18"/>
      <c r="Q27" s="19">
        <f t="shared" ref="Q27:AB27" si="9">+Q28+Q35+Q39+Q45+Q49+Q52+Q53+Q54</f>
        <v>0</v>
      </c>
      <c r="R27" s="19">
        <f t="shared" si="9"/>
        <v>0</v>
      </c>
      <c r="S27" s="19">
        <f t="shared" si="9"/>
        <v>0</v>
      </c>
      <c r="T27" s="19">
        <f t="shared" si="9"/>
        <v>0</v>
      </c>
      <c r="U27" s="19">
        <f t="shared" si="9"/>
        <v>0</v>
      </c>
      <c r="V27" s="19">
        <f t="shared" si="9"/>
        <v>0</v>
      </c>
      <c r="W27" s="19">
        <f t="shared" si="9"/>
        <v>0</v>
      </c>
      <c r="X27" s="19">
        <f t="shared" si="9"/>
        <v>0</v>
      </c>
      <c r="Y27" s="19">
        <f t="shared" si="9"/>
        <v>0</v>
      </c>
      <c r="Z27" s="19">
        <f t="shared" si="9"/>
        <v>0</v>
      </c>
      <c r="AA27" s="19">
        <f t="shared" si="9"/>
        <v>0</v>
      </c>
      <c r="AB27" s="19">
        <f t="shared" si="9"/>
        <v>0</v>
      </c>
    </row>
    <row r="28" spans="1:31" ht="12.75" customHeight="1" x14ac:dyDescent="0.2">
      <c r="A28" s="16" t="s">
        <v>68</v>
      </c>
      <c r="B28" s="16">
        <v>1</v>
      </c>
      <c r="C28" s="16">
        <v>1</v>
      </c>
      <c r="D28" s="16">
        <v>9</v>
      </c>
      <c r="E28" s="16">
        <v>1</v>
      </c>
      <c r="F28" s="16">
        <v>0</v>
      </c>
      <c r="G28" s="16">
        <v>0</v>
      </c>
      <c r="H28" s="16">
        <v>0</v>
      </c>
      <c r="I28" s="11"/>
      <c r="J28" s="12"/>
      <c r="K28" s="17"/>
      <c r="L28" s="17" t="s">
        <v>69</v>
      </c>
      <c r="M28" s="17"/>
      <c r="N28" s="17"/>
      <c r="O28" s="17"/>
      <c r="P28" s="18"/>
      <c r="Q28" s="19">
        <f t="shared" ref="Q28:AB28" si="10">+Q29+Q30+Q31+Q32+Q33+Q34</f>
        <v>0</v>
      </c>
      <c r="R28" s="19">
        <f t="shared" si="10"/>
        <v>0</v>
      </c>
      <c r="S28" s="19">
        <f t="shared" si="10"/>
        <v>0</v>
      </c>
      <c r="T28" s="19">
        <f t="shared" si="10"/>
        <v>0</v>
      </c>
      <c r="U28" s="19">
        <f t="shared" si="10"/>
        <v>0</v>
      </c>
      <c r="V28" s="19">
        <f t="shared" si="10"/>
        <v>0</v>
      </c>
      <c r="W28" s="19">
        <f t="shared" si="10"/>
        <v>0</v>
      </c>
      <c r="X28" s="19">
        <f t="shared" si="10"/>
        <v>0</v>
      </c>
      <c r="Y28" s="19">
        <f t="shared" si="10"/>
        <v>0</v>
      </c>
      <c r="Z28" s="19">
        <f t="shared" si="10"/>
        <v>0</v>
      </c>
      <c r="AA28" s="19">
        <f t="shared" si="10"/>
        <v>0</v>
      </c>
      <c r="AB28" s="19">
        <f t="shared" si="10"/>
        <v>0</v>
      </c>
    </row>
    <row r="29" spans="1:31" ht="12.75" customHeight="1" x14ac:dyDescent="0.2">
      <c r="A29" s="20" t="s">
        <v>70</v>
      </c>
      <c r="B29" s="20">
        <v>1</v>
      </c>
      <c r="C29" s="20">
        <v>1</v>
      </c>
      <c r="D29" s="20">
        <v>9</v>
      </c>
      <c r="E29" s="20">
        <v>1</v>
      </c>
      <c r="F29" s="20">
        <v>1</v>
      </c>
      <c r="G29" s="20">
        <v>0</v>
      </c>
      <c r="H29" s="20">
        <v>0</v>
      </c>
      <c r="I29" s="21"/>
      <c r="J29" s="22"/>
      <c r="K29" s="23"/>
      <c r="L29" s="23"/>
      <c r="M29" s="23" t="s">
        <v>71</v>
      </c>
      <c r="N29" s="23"/>
      <c r="O29" s="23"/>
      <c r="P29" s="24"/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</row>
    <row r="30" spans="1:31" ht="12.75" customHeight="1" x14ac:dyDescent="0.2">
      <c r="A30" s="20" t="s">
        <v>72</v>
      </c>
      <c r="B30" s="20">
        <v>1</v>
      </c>
      <c r="C30" s="20">
        <v>1</v>
      </c>
      <c r="D30" s="20">
        <v>9</v>
      </c>
      <c r="E30" s="20">
        <v>1</v>
      </c>
      <c r="F30" s="20">
        <v>2</v>
      </c>
      <c r="G30" s="20">
        <v>0</v>
      </c>
      <c r="H30" s="20">
        <v>0</v>
      </c>
      <c r="I30" s="21"/>
      <c r="J30" s="22"/>
      <c r="K30" s="23"/>
      <c r="L30" s="23"/>
      <c r="M30" s="23" t="s">
        <v>73</v>
      </c>
      <c r="N30" s="23"/>
      <c r="O30" s="23"/>
      <c r="P30" s="24"/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</row>
    <row r="31" spans="1:31" ht="12.75" customHeight="1" x14ac:dyDescent="0.2">
      <c r="A31" s="20" t="s">
        <v>74</v>
      </c>
      <c r="B31" s="20">
        <v>1</v>
      </c>
      <c r="C31" s="20">
        <v>1</v>
      </c>
      <c r="D31" s="20">
        <v>9</v>
      </c>
      <c r="E31" s="20">
        <v>1</v>
      </c>
      <c r="F31" s="20">
        <v>3</v>
      </c>
      <c r="G31" s="20">
        <v>0</v>
      </c>
      <c r="H31" s="20">
        <v>0</v>
      </c>
      <c r="I31" s="21"/>
      <c r="J31" s="22"/>
      <c r="K31" s="23"/>
      <c r="L31" s="23"/>
      <c r="M31" s="23" t="s">
        <v>75</v>
      </c>
      <c r="N31" s="23"/>
      <c r="O31" s="23"/>
      <c r="P31" s="24"/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</row>
    <row r="32" spans="1:31" ht="12.75" customHeight="1" x14ac:dyDescent="0.2">
      <c r="A32" s="20" t="s">
        <v>76</v>
      </c>
      <c r="B32" s="20">
        <v>1</v>
      </c>
      <c r="C32" s="20">
        <v>1</v>
      </c>
      <c r="D32" s="20">
        <v>9</v>
      </c>
      <c r="E32" s="20">
        <v>1</v>
      </c>
      <c r="F32" s="20">
        <v>4</v>
      </c>
      <c r="G32" s="20">
        <v>0</v>
      </c>
      <c r="H32" s="20">
        <v>0</v>
      </c>
      <c r="I32" s="21"/>
      <c r="J32" s="22"/>
      <c r="K32" s="23"/>
      <c r="L32" s="23"/>
      <c r="M32" s="23" t="s">
        <v>77</v>
      </c>
      <c r="N32" s="23"/>
      <c r="O32" s="23"/>
      <c r="P32" s="24"/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</row>
    <row r="33" spans="1:28" ht="12.75" customHeight="1" x14ac:dyDescent="0.2">
      <c r="A33" s="20" t="s">
        <v>78</v>
      </c>
      <c r="B33" s="20">
        <v>1</v>
      </c>
      <c r="C33" s="20">
        <v>1</v>
      </c>
      <c r="D33" s="20">
        <v>9</v>
      </c>
      <c r="E33" s="20">
        <v>1</v>
      </c>
      <c r="F33" s="20">
        <v>5</v>
      </c>
      <c r="G33" s="20">
        <v>0</v>
      </c>
      <c r="H33" s="20">
        <v>0</v>
      </c>
      <c r="I33" s="21"/>
      <c r="J33" s="22"/>
      <c r="K33" s="23"/>
      <c r="L33" s="23"/>
      <c r="M33" s="23" t="s">
        <v>79</v>
      </c>
      <c r="N33" s="23"/>
      <c r="O33" s="23"/>
      <c r="P33" s="24"/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</row>
    <row r="34" spans="1:28" ht="12.75" customHeight="1" x14ac:dyDescent="0.2">
      <c r="A34" s="20" t="s">
        <v>80</v>
      </c>
      <c r="B34" s="20">
        <v>1</v>
      </c>
      <c r="C34" s="20">
        <v>1</v>
      </c>
      <c r="D34" s="20">
        <v>9</v>
      </c>
      <c r="E34" s="20">
        <v>1</v>
      </c>
      <c r="F34" s="20">
        <v>50</v>
      </c>
      <c r="G34" s="20">
        <v>0</v>
      </c>
      <c r="H34" s="20">
        <v>0</v>
      </c>
      <c r="I34" s="21"/>
      <c r="J34" s="22"/>
      <c r="K34" s="23"/>
      <c r="L34" s="23"/>
      <c r="M34" s="23" t="s">
        <v>81</v>
      </c>
      <c r="N34" s="23"/>
      <c r="O34" s="23"/>
      <c r="P34" s="24"/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</row>
    <row r="35" spans="1:28" ht="12.75" customHeight="1" x14ac:dyDescent="0.2">
      <c r="A35" s="16" t="s">
        <v>82</v>
      </c>
      <c r="B35" s="16">
        <v>1</v>
      </c>
      <c r="C35" s="16">
        <v>1</v>
      </c>
      <c r="D35" s="16">
        <v>9</v>
      </c>
      <c r="E35" s="16">
        <v>2</v>
      </c>
      <c r="F35" s="16">
        <v>0</v>
      </c>
      <c r="G35" s="16">
        <v>0</v>
      </c>
      <c r="H35" s="16">
        <v>0</v>
      </c>
      <c r="I35" s="11"/>
      <c r="J35" s="12"/>
      <c r="K35" s="17"/>
      <c r="L35" s="17" t="s">
        <v>83</v>
      </c>
      <c r="M35" s="17"/>
      <c r="N35" s="17"/>
      <c r="O35" s="17"/>
      <c r="P35" s="18"/>
      <c r="Q35" s="19">
        <f t="shared" ref="Q35:AB35" si="11">+Q36+Q37+Q38</f>
        <v>0</v>
      </c>
      <c r="R35" s="19">
        <f t="shared" si="11"/>
        <v>0</v>
      </c>
      <c r="S35" s="19">
        <f t="shared" si="11"/>
        <v>0</v>
      </c>
      <c r="T35" s="19">
        <f t="shared" si="11"/>
        <v>0</v>
      </c>
      <c r="U35" s="19">
        <f t="shared" si="11"/>
        <v>0</v>
      </c>
      <c r="V35" s="19">
        <f t="shared" si="11"/>
        <v>0</v>
      </c>
      <c r="W35" s="19">
        <f t="shared" si="11"/>
        <v>0</v>
      </c>
      <c r="X35" s="19">
        <f t="shared" si="11"/>
        <v>0</v>
      </c>
      <c r="Y35" s="19">
        <f t="shared" si="11"/>
        <v>0</v>
      </c>
      <c r="Z35" s="19">
        <f t="shared" si="11"/>
        <v>0</v>
      </c>
      <c r="AA35" s="19">
        <f t="shared" si="11"/>
        <v>0</v>
      </c>
      <c r="AB35" s="19">
        <f t="shared" si="11"/>
        <v>0</v>
      </c>
    </row>
    <row r="36" spans="1:28" ht="12.75" customHeight="1" x14ac:dyDescent="0.2">
      <c r="A36" s="20" t="s">
        <v>84</v>
      </c>
      <c r="B36" s="20">
        <v>1</v>
      </c>
      <c r="C36" s="20">
        <v>1</v>
      </c>
      <c r="D36" s="20">
        <v>9</v>
      </c>
      <c r="E36" s="20">
        <v>2</v>
      </c>
      <c r="F36" s="20">
        <v>1</v>
      </c>
      <c r="G36" s="20">
        <v>0</v>
      </c>
      <c r="H36" s="20">
        <v>0</v>
      </c>
      <c r="I36" s="21"/>
      <c r="J36" s="22"/>
      <c r="K36" s="23"/>
      <c r="L36" s="23"/>
      <c r="M36" s="23" t="s">
        <v>85</v>
      </c>
      <c r="N36" s="23"/>
      <c r="O36" s="23"/>
      <c r="P36" s="24"/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</row>
    <row r="37" spans="1:28" ht="12.75" customHeight="1" x14ac:dyDescent="0.2">
      <c r="A37" s="20" t="s">
        <v>86</v>
      </c>
      <c r="B37" s="20">
        <v>1</v>
      </c>
      <c r="C37" s="20">
        <v>1</v>
      </c>
      <c r="D37" s="20">
        <v>9</v>
      </c>
      <c r="E37" s="20">
        <v>2</v>
      </c>
      <c r="F37" s="20">
        <v>2</v>
      </c>
      <c r="G37" s="20">
        <v>0</v>
      </c>
      <c r="H37" s="20">
        <v>0</v>
      </c>
      <c r="I37" s="21"/>
      <c r="J37" s="22"/>
      <c r="K37" s="23"/>
      <c r="L37" s="23"/>
      <c r="M37" s="23" t="s">
        <v>87</v>
      </c>
      <c r="N37" s="23"/>
      <c r="O37" s="23"/>
      <c r="P37" s="24"/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</row>
    <row r="38" spans="1:28" ht="12.75" customHeight="1" x14ac:dyDescent="0.2">
      <c r="A38" s="20" t="s">
        <v>88</v>
      </c>
      <c r="B38" s="20">
        <v>1</v>
      </c>
      <c r="C38" s="20">
        <v>1</v>
      </c>
      <c r="D38" s="20">
        <v>9</v>
      </c>
      <c r="E38" s="20">
        <v>2</v>
      </c>
      <c r="F38" s="20">
        <v>50</v>
      </c>
      <c r="G38" s="20">
        <v>0</v>
      </c>
      <c r="H38" s="20">
        <v>0</v>
      </c>
      <c r="I38" s="21"/>
      <c r="J38" s="22"/>
      <c r="K38" s="23"/>
      <c r="L38" s="23"/>
      <c r="M38" s="23" t="s">
        <v>89</v>
      </c>
      <c r="N38" s="23"/>
      <c r="O38" s="23"/>
      <c r="P38" s="24"/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</row>
    <row r="39" spans="1:28" ht="12.75" customHeight="1" x14ac:dyDescent="0.2">
      <c r="A39" s="16" t="s">
        <v>90</v>
      </c>
      <c r="B39" s="16">
        <v>1</v>
      </c>
      <c r="C39" s="16">
        <v>1</v>
      </c>
      <c r="D39" s="16">
        <v>9</v>
      </c>
      <c r="E39" s="16">
        <v>3</v>
      </c>
      <c r="F39" s="16">
        <v>0</v>
      </c>
      <c r="G39" s="16">
        <v>0</v>
      </c>
      <c r="H39" s="16">
        <v>0</v>
      </c>
      <c r="I39" s="11"/>
      <c r="J39" s="12"/>
      <c r="K39" s="17"/>
      <c r="L39" s="17" t="s">
        <v>91</v>
      </c>
      <c r="M39" s="17"/>
      <c r="N39" s="17"/>
      <c r="O39" s="17"/>
      <c r="P39" s="18"/>
      <c r="Q39" s="19">
        <f t="shared" ref="Q39:AB39" si="12">+Q40+Q41+Q42+Q43+Q44</f>
        <v>0</v>
      </c>
      <c r="R39" s="19">
        <f t="shared" si="12"/>
        <v>0</v>
      </c>
      <c r="S39" s="19">
        <f t="shared" si="12"/>
        <v>0</v>
      </c>
      <c r="T39" s="19">
        <f t="shared" si="12"/>
        <v>0</v>
      </c>
      <c r="U39" s="19">
        <f t="shared" si="12"/>
        <v>0</v>
      </c>
      <c r="V39" s="19">
        <f t="shared" si="12"/>
        <v>0</v>
      </c>
      <c r="W39" s="19">
        <f t="shared" si="12"/>
        <v>0</v>
      </c>
      <c r="X39" s="19">
        <f t="shared" si="12"/>
        <v>0</v>
      </c>
      <c r="Y39" s="19">
        <f t="shared" si="12"/>
        <v>0</v>
      </c>
      <c r="Z39" s="19">
        <f t="shared" si="12"/>
        <v>0</v>
      </c>
      <c r="AA39" s="19">
        <f t="shared" si="12"/>
        <v>0</v>
      </c>
      <c r="AB39" s="19">
        <f t="shared" si="12"/>
        <v>0</v>
      </c>
    </row>
    <row r="40" spans="1:28" ht="12.75" customHeight="1" x14ac:dyDescent="0.2">
      <c r="A40" s="20" t="s">
        <v>92</v>
      </c>
      <c r="B40" s="20">
        <v>1</v>
      </c>
      <c r="C40" s="20">
        <v>1</v>
      </c>
      <c r="D40" s="20">
        <v>9</v>
      </c>
      <c r="E40" s="20">
        <v>3</v>
      </c>
      <c r="F40" s="20">
        <v>1</v>
      </c>
      <c r="G40" s="20">
        <v>0</v>
      </c>
      <c r="H40" s="20">
        <v>0</v>
      </c>
      <c r="I40" s="21"/>
      <c r="J40" s="22"/>
      <c r="K40" s="23"/>
      <c r="L40" s="23"/>
      <c r="M40" s="23" t="s">
        <v>93</v>
      </c>
      <c r="N40" s="23"/>
      <c r="O40" s="23"/>
      <c r="P40" s="24"/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</row>
    <row r="41" spans="1:28" ht="12.75" customHeight="1" x14ac:dyDescent="0.2">
      <c r="A41" s="20" t="s">
        <v>94</v>
      </c>
      <c r="B41" s="20">
        <v>1</v>
      </c>
      <c r="C41" s="20">
        <v>1</v>
      </c>
      <c r="D41" s="20">
        <v>9</v>
      </c>
      <c r="E41" s="20">
        <v>3</v>
      </c>
      <c r="F41" s="20">
        <v>2</v>
      </c>
      <c r="G41" s="20">
        <v>0</v>
      </c>
      <c r="H41" s="20">
        <v>0</v>
      </c>
      <c r="I41" s="21"/>
      <c r="J41" s="22"/>
      <c r="K41" s="23"/>
      <c r="L41" s="23"/>
      <c r="M41" s="23" t="s">
        <v>95</v>
      </c>
      <c r="N41" s="23"/>
      <c r="O41" s="23"/>
      <c r="P41" s="24"/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</row>
    <row r="42" spans="1:28" ht="12.75" customHeight="1" x14ac:dyDescent="0.2">
      <c r="A42" s="20" t="s">
        <v>96</v>
      </c>
      <c r="B42" s="20">
        <v>1</v>
      </c>
      <c r="C42" s="20">
        <v>1</v>
      </c>
      <c r="D42" s="20">
        <v>9</v>
      </c>
      <c r="E42" s="20">
        <v>3</v>
      </c>
      <c r="F42" s="20">
        <v>3</v>
      </c>
      <c r="G42" s="20">
        <v>0</v>
      </c>
      <c r="H42" s="20">
        <v>0</v>
      </c>
      <c r="I42" s="21"/>
      <c r="J42" s="22"/>
      <c r="K42" s="23"/>
      <c r="L42" s="23"/>
      <c r="M42" s="23" t="s">
        <v>97</v>
      </c>
      <c r="N42" s="23"/>
      <c r="O42" s="23"/>
      <c r="P42" s="24"/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</row>
    <row r="43" spans="1:28" ht="12.75" customHeight="1" x14ac:dyDescent="0.2">
      <c r="A43" s="20" t="s">
        <v>98</v>
      </c>
      <c r="B43" s="20">
        <v>1</v>
      </c>
      <c r="C43" s="20">
        <v>1</v>
      </c>
      <c r="D43" s="20">
        <v>9</v>
      </c>
      <c r="E43" s="20">
        <v>3</v>
      </c>
      <c r="F43" s="20">
        <v>4</v>
      </c>
      <c r="G43" s="20">
        <v>0</v>
      </c>
      <c r="H43" s="20">
        <v>0</v>
      </c>
      <c r="I43" s="21"/>
      <c r="J43" s="22"/>
      <c r="K43" s="23"/>
      <c r="L43" s="23"/>
      <c r="M43" s="23" t="s">
        <v>99</v>
      </c>
      <c r="N43" s="23"/>
      <c r="O43" s="23"/>
      <c r="P43" s="24"/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</row>
    <row r="44" spans="1:28" ht="12.75" customHeight="1" x14ac:dyDescent="0.2">
      <c r="A44" s="20" t="s">
        <v>100</v>
      </c>
      <c r="B44" s="20">
        <v>1</v>
      </c>
      <c r="C44" s="20">
        <v>1</v>
      </c>
      <c r="D44" s="20">
        <v>9</v>
      </c>
      <c r="E44" s="20">
        <v>3</v>
      </c>
      <c r="F44" s="20">
        <v>50</v>
      </c>
      <c r="G44" s="20">
        <v>0</v>
      </c>
      <c r="H44" s="20">
        <v>0</v>
      </c>
      <c r="I44" s="21"/>
      <c r="J44" s="22"/>
      <c r="K44" s="23"/>
      <c r="L44" s="23"/>
      <c r="M44" s="23" t="s">
        <v>101</v>
      </c>
      <c r="N44" s="23"/>
      <c r="O44" s="23"/>
      <c r="P44" s="24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</row>
    <row r="45" spans="1:28" ht="12.75" customHeight="1" x14ac:dyDescent="0.2">
      <c r="A45" s="16" t="s">
        <v>102</v>
      </c>
      <c r="B45" s="16">
        <v>1</v>
      </c>
      <c r="C45" s="16">
        <v>1</v>
      </c>
      <c r="D45" s="16">
        <v>9</v>
      </c>
      <c r="E45" s="16">
        <v>4</v>
      </c>
      <c r="F45" s="16">
        <v>0</v>
      </c>
      <c r="G45" s="16">
        <v>0</v>
      </c>
      <c r="H45" s="16">
        <v>0</v>
      </c>
      <c r="I45" s="11"/>
      <c r="J45" s="12"/>
      <c r="K45" s="17"/>
      <c r="L45" s="17" t="s">
        <v>103</v>
      </c>
      <c r="M45" s="17"/>
      <c r="N45" s="17"/>
      <c r="O45" s="17"/>
      <c r="P45" s="18"/>
      <c r="Q45" s="19">
        <f t="shared" ref="Q45:AB45" si="13">+Q46+Q47+Q48</f>
        <v>0</v>
      </c>
      <c r="R45" s="19">
        <f t="shared" si="13"/>
        <v>0</v>
      </c>
      <c r="S45" s="19">
        <f t="shared" si="13"/>
        <v>0</v>
      </c>
      <c r="T45" s="19">
        <f t="shared" si="13"/>
        <v>0</v>
      </c>
      <c r="U45" s="19">
        <f t="shared" si="13"/>
        <v>0</v>
      </c>
      <c r="V45" s="19">
        <f t="shared" si="13"/>
        <v>0</v>
      </c>
      <c r="W45" s="19">
        <f t="shared" si="13"/>
        <v>0</v>
      </c>
      <c r="X45" s="19">
        <f t="shared" si="13"/>
        <v>0</v>
      </c>
      <c r="Y45" s="19">
        <f t="shared" si="13"/>
        <v>0</v>
      </c>
      <c r="Z45" s="19">
        <f t="shared" si="13"/>
        <v>0</v>
      </c>
      <c r="AA45" s="19">
        <f t="shared" si="13"/>
        <v>0</v>
      </c>
      <c r="AB45" s="19">
        <f t="shared" si="13"/>
        <v>0</v>
      </c>
    </row>
    <row r="46" spans="1:28" ht="12.75" customHeight="1" x14ac:dyDescent="0.2">
      <c r="A46" s="20" t="s">
        <v>104</v>
      </c>
      <c r="B46" s="20">
        <v>1</v>
      </c>
      <c r="C46" s="20">
        <v>1</v>
      </c>
      <c r="D46" s="20">
        <v>9</v>
      </c>
      <c r="E46" s="20">
        <v>4</v>
      </c>
      <c r="F46" s="20">
        <v>1</v>
      </c>
      <c r="G46" s="20">
        <v>0</v>
      </c>
      <c r="H46" s="20">
        <v>0</v>
      </c>
      <c r="I46" s="21"/>
      <c r="J46" s="22"/>
      <c r="K46" s="23"/>
      <c r="L46" s="23"/>
      <c r="M46" s="23" t="s">
        <v>105</v>
      </c>
      <c r="N46" s="23"/>
      <c r="O46" s="23"/>
      <c r="P46" s="24"/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</row>
    <row r="47" spans="1:28" ht="12.75" customHeight="1" x14ac:dyDescent="0.2">
      <c r="A47" s="20" t="s">
        <v>106</v>
      </c>
      <c r="B47" s="20">
        <v>1</v>
      </c>
      <c r="C47" s="20">
        <v>1</v>
      </c>
      <c r="D47" s="20">
        <v>9</v>
      </c>
      <c r="E47" s="20">
        <v>4</v>
      </c>
      <c r="F47" s="20">
        <v>2</v>
      </c>
      <c r="G47" s="20">
        <v>0</v>
      </c>
      <c r="H47" s="20">
        <v>0</v>
      </c>
      <c r="I47" s="21"/>
      <c r="J47" s="22"/>
      <c r="K47" s="23"/>
      <c r="L47" s="23"/>
      <c r="M47" s="23" t="s">
        <v>107</v>
      </c>
      <c r="N47" s="23"/>
      <c r="O47" s="23"/>
      <c r="P47" s="24"/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</row>
    <row r="48" spans="1:28" ht="12.75" customHeight="1" x14ac:dyDescent="0.2">
      <c r="A48" s="20" t="s">
        <v>108</v>
      </c>
      <c r="B48" s="20">
        <v>1</v>
      </c>
      <c r="C48" s="20">
        <v>1</v>
      </c>
      <c r="D48" s="20">
        <v>9</v>
      </c>
      <c r="E48" s="20">
        <v>4</v>
      </c>
      <c r="F48" s="20">
        <v>50</v>
      </c>
      <c r="G48" s="20">
        <v>0</v>
      </c>
      <c r="H48" s="20">
        <v>0</v>
      </c>
      <c r="I48" s="21"/>
      <c r="J48" s="22"/>
      <c r="K48" s="23"/>
      <c r="L48" s="23"/>
      <c r="M48" s="23" t="s">
        <v>89</v>
      </c>
      <c r="N48" s="23"/>
      <c r="O48" s="23"/>
      <c r="P48" s="24"/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</row>
    <row r="49" spans="1:28" ht="12.75" customHeight="1" x14ac:dyDescent="0.2">
      <c r="A49" s="16" t="s">
        <v>109</v>
      </c>
      <c r="B49" s="16">
        <v>1</v>
      </c>
      <c r="C49" s="16">
        <v>1</v>
      </c>
      <c r="D49" s="16">
        <v>9</v>
      </c>
      <c r="E49" s="16">
        <v>5</v>
      </c>
      <c r="F49" s="16">
        <v>0</v>
      </c>
      <c r="G49" s="16">
        <v>0</v>
      </c>
      <c r="H49" s="16">
        <v>0</v>
      </c>
      <c r="I49" s="11"/>
      <c r="J49" s="12"/>
      <c r="K49" s="17"/>
      <c r="L49" s="17" t="s">
        <v>110</v>
      </c>
      <c r="M49" s="17"/>
      <c r="N49" s="17"/>
      <c r="O49" s="17"/>
      <c r="P49" s="18"/>
      <c r="Q49" s="19">
        <f t="shared" ref="Q49:AB49" si="14">+Q50+Q51</f>
        <v>0</v>
      </c>
      <c r="R49" s="19">
        <f t="shared" si="14"/>
        <v>0</v>
      </c>
      <c r="S49" s="19">
        <f t="shared" si="14"/>
        <v>0</v>
      </c>
      <c r="T49" s="19">
        <f t="shared" si="14"/>
        <v>0</v>
      </c>
      <c r="U49" s="19">
        <f t="shared" si="14"/>
        <v>0</v>
      </c>
      <c r="V49" s="19">
        <f t="shared" si="14"/>
        <v>0</v>
      </c>
      <c r="W49" s="19">
        <f t="shared" si="14"/>
        <v>0</v>
      </c>
      <c r="X49" s="19">
        <f t="shared" si="14"/>
        <v>0</v>
      </c>
      <c r="Y49" s="19">
        <f t="shared" si="14"/>
        <v>0</v>
      </c>
      <c r="Z49" s="19">
        <f t="shared" si="14"/>
        <v>0</v>
      </c>
      <c r="AA49" s="19">
        <f t="shared" si="14"/>
        <v>0</v>
      </c>
      <c r="AB49" s="19">
        <f t="shared" si="14"/>
        <v>0</v>
      </c>
    </row>
    <row r="50" spans="1:28" ht="12.75" customHeight="1" x14ac:dyDescent="0.2">
      <c r="A50" s="20" t="s">
        <v>111</v>
      </c>
      <c r="B50" s="20">
        <v>1</v>
      </c>
      <c r="C50" s="20">
        <v>1</v>
      </c>
      <c r="D50" s="20">
        <v>9</v>
      </c>
      <c r="E50" s="20">
        <v>5</v>
      </c>
      <c r="F50" s="20">
        <v>1</v>
      </c>
      <c r="G50" s="20">
        <v>0</v>
      </c>
      <c r="H50" s="20">
        <v>0</v>
      </c>
      <c r="I50" s="21"/>
      <c r="J50" s="22"/>
      <c r="K50" s="23"/>
      <c r="L50" s="23"/>
      <c r="M50" s="23" t="s">
        <v>112</v>
      </c>
      <c r="N50" s="23"/>
      <c r="O50" s="23"/>
      <c r="P50" s="24"/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</row>
    <row r="51" spans="1:28" ht="12.75" customHeight="1" x14ac:dyDescent="0.2">
      <c r="A51" s="20" t="s">
        <v>113</v>
      </c>
      <c r="B51" s="20">
        <v>1</v>
      </c>
      <c r="C51" s="20">
        <v>1</v>
      </c>
      <c r="D51" s="20">
        <v>9</v>
      </c>
      <c r="E51" s="20">
        <v>5</v>
      </c>
      <c r="F51" s="20">
        <v>50</v>
      </c>
      <c r="G51" s="20">
        <v>0</v>
      </c>
      <c r="H51" s="20">
        <v>0</v>
      </c>
      <c r="I51" s="21"/>
      <c r="J51" s="22"/>
      <c r="K51" s="23"/>
      <c r="L51" s="23"/>
      <c r="M51" s="23" t="s">
        <v>114</v>
      </c>
      <c r="N51" s="23"/>
      <c r="O51" s="23"/>
      <c r="P51" s="24"/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</row>
    <row r="52" spans="1:28" ht="12.75" customHeight="1" x14ac:dyDescent="0.2">
      <c r="A52" s="20" t="s">
        <v>115</v>
      </c>
      <c r="B52" s="20">
        <v>1</v>
      </c>
      <c r="C52" s="20">
        <v>1</v>
      </c>
      <c r="D52" s="20">
        <v>9</v>
      </c>
      <c r="E52" s="20">
        <v>6</v>
      </c>
      <c r="F52" s="20">
        <v>0</v>
      </c>
      <c r="G52" s="20">
        <v>0</v>
      </c>
      <c r="H52" s="20">
        <v>0</v>
      </c>
      <c r="I52" s="21"/>
      <c r="J52" s="22"/>
      <c r="K52" s="23"/>
      <c r="L52" s="23" t="s">
        <v>116</v>
      </c>
      <c r="M52" s="23"/>
      <c r="N52" s="23"/>
      <c r="O52" s="23"/>
      <c r="P52" s="24"/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</row>
    <row r="53" spans="1:28" ht="12.75" customHeight="1" x14ac:dyDescent="0.2">
      <c r="A53" s="20" t="s">
        <v>117</v>
      </c>
      <c r="B53" s="20">
        <v>1</v>
      </c>
      <c r="C53" s="20">
        <v>1</v>
      </c>
      <c r="D53" s="20">
        <v>9</v>
      </c>
      <c r="E53" s="20">
        <v>7</v>
      </c>
      <c r="F53" s="20">
        <v>0</v>
      </c>
      <c r="G53" s="20">
        <v>0</v>
      </c>
      <c r="H53" s="20">
        <v>0</v>
      </c>
      <c r="I53" s="21"/>
      <c r="J53" s="22"/>
      <c r="K53" s="23"/>
      <c r="L53" s="23" t="s">
        <v>118</v>
      </c>
      <c r="M53" s="23"/>
      <c r="N53" s="23"/>
      <c r="O53" s="23"/>
      <c r="P53" s="24"/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</row>
    <row r="54" spans="1:28" ht="12.75" customHeight="1" x14ac:dyDescent="0.2">
      <c r="A54" s="20" t="s">
        <v>119</v>
      </c>
      <c r="B54" s="20">
        <v>1</v>
      </c>
      <c r="C54" s="20">
        <v>1</v>
      </c>
      <c r="D54" s="20">
        <v>9</v>
      </c>
      <c r="E54" s="20">
        <v>50</v>
      </c>
      <c r="F54" s="20">
        <v>0</v>
      </c>
      <c r="G54" s="20">
        <v>0</v>
      </c>
      <c r="H54" s="20">
        <v>0</v>
      </c>
      <c r="I54" s="21"/>
      <c r="J54" s="22"/>
      <c r="K54" s="23"/>
      <c r="L54" s="23" t="s">
        <v>120</v>
      </c>
      <c r="M54" s="23"/>
      <c r="N54" s="23"/>
      <c r="O54" s="23"/>
      <c r="P54" s="24"/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</row>
    <row r="55" spans="1:28" ht="12.75" customHeight="1" x14ac:dyDescent="0.2">
      <c r="A55" s="16" t="s">
        <v>121</v>
      </c>
      <c r="B55" s="16">
        <v>1</v>
      </c>
      <c r="C55" s="16">
        <v>2</v>
      </c>
      <c r="D55" s="16">
        <v>3</v>
      </c>
      <c r="E55" s="16">
        <v>0</v>
      </c>
      <c r="F55" s="16">
        <v>0</v>
      </c>
      <c r="G55" s="16">
        <v>0</v>
      </c>
      <c r="H55" s="16">
        <v>0</v>
      </c>
      <c r="I55" s="11"/>
      <c r="J55" s="12"/>
      <c r="K55" s="17" t="s">
        <v>122</v>
      </c>
      <c r="L55" s="17"/>
      <c r="M55" s="17"/>
      <c r="N55" s="17"/>
      <c r="O55" s="17"/>
      <c r="P55" s="18"/>
      <c r="Q55" s="19">
        <f t="shared" ref="Q55:AB55" si="15">+Q56+Q61+Q62+Q63+Q64+Q65</f>
        <v>0</v>
      </c>
      <c r="R55" s="19">
        <f t="shared" si="15"/>
        <v>0</v>
      </c>
      <c r="S55" s="19">
        <f t="shared" si="15"/>
        <v>0</v>
      </c>
      <c r="T55" s="19">
        <f t="shared" si="15"/>
        <v>0</v>
      </c>
      <c r="U55" s="19">
        <f t="shared" si="15"/>
        <v>0</v>
      </c>
      <c r="V55" s="19">
        <f t="shared" si="15"/>
        <v>0</v>
      </c>
      <c r="W55" s="19">
        <f t="shared" si="15"/>
        <v>0</v>
      </c>
      <c r="X55" s="19">
        <f t="shared" si="15"/>
        <v>0</v>
      </c>
      <c r="Y55" s="19">
        <f t="shared" si="15"/>
        <v>0</v>
      </c>
      <c r="Z55" s="19">
        <f t="shared" si="15"/>
        <v>0</v>
      </c>
      <c r="AA55" s="19">
        <f t="shared" si="15"/>
        <v>0</v>
      </c>
      <c r="AB55" s="19">
        <f t="shared" si="15"/>
        <v>0</v>
      </c>
    </row>
    <row r="56" spans="1:28" ht="12.75" customHeight="1" x14ac:dyDescent="0.2">
      <c r="A56" s="16" t="s">
        <v>123</v>
      </c>
      <c r="B56" s="16">
        <v>1</v>
      </c>
      <c r="C56" s="16">
        <v>2</v>
      </c>
      <c r="D56" s="16">
        <v>3</v>
      </c>
      <c r="E56" s="16">
        <v>1</v>
      </c>
      <c r="F56" s="16">
        <v>0</v>
      </c>
      <c r="G56" s="16">
        <v>0</v>
      </c>
      <c r="H56" s="16">
        <v>0</v>
      </c>
      <c r="I56" s="11"/>
      <c r="J56" s="12"/>
      <c r="K56" s="17"/>
      <c r="L56" s="17" t="s">
        <v>124</v>
      </c>
      <c r="M56" s="17"/>
      <c r="N56" s="17"/>
      <c r="O56" s="17"/>
      <c r="P56" s="18"/>
      <c r="Q56" s="19">
        <f t="shared" ref="Q56:AB56" si="16">+Q57+Q58+Q59+Q60</f>
        <v>0</v>
      </c>
      <c r="R56" s="19">
        <f t="shared" si="16"/>
        <v>0</v>
      </c>
      <c r="S56" s="19">
        <f t="shared" si="16"/>
        <v>0</v>
      </c>
      <c r="T56" s="19">
        <f t="shared" si="16"/>
        <v>0</v>
      </c>
      <c r="U56" s="19">
        <f t="shared" si="16"/>
        <v>0</v>
      </c>
      <c r="V56" s="19">
        <f t="shared" si="16"/>
        <v>0</v>
      </c>
      <c r="W56" s="19">
        <f t="shared" si="16"/>
        <v>0</v>
      </c>
      <c r="X56" s="19">
        <f t="shared" si="16"/>
        <v>0</v>
      </c>
      <c r="Y56" s="19">
        <f t="shared" si="16"/>
        <v>0</v>
      </c>
      <c r="Z56" s="19">
        <f t="shared" si="16"/>
        <v>0</v>
      </c>
      <c r="AA56" s="19">
        <f t="shared" si="16"/>
        <v>0</v>
      </c>
      <c r="AB56" s="19">
        <f t="shared" si="16"/>
        <v>0</v>
      </c>
    </row>
    <row r="57" spans="1:28" ht="12.75" customHeight="1" x14ac:dyDescent="0.2">
      <c r="A57" s="20" t="s">
        <v>125</v>
      </c>
      <c r="B57" s="20">
        <v>1</v>
      </c>
      <c r="C57" s="20">
        <v>2</v>
      </c>
      <c r="D57" s="20">
        <v>3</v>
      </c>
      <c r="E57" s="20">
        <v>1</v>
      </c>
      <c r="F57" s="20">
        <v>1</v>
      </c>
      <c r="G57" s="20">
        <v>0</v>
      </c>
      <c r="H57" s="20">
        <v>0</v>
      </c>
      <c r="I57" s="21"/>
      <c r="J57" s="22"/>
      <c r="K57" s="23"/>
      <c r="L57" s="23"/>
      <c r="M57" s="23" t="s">
        <v>126</v>
      </c>
      <c r="N57" s="23"/>
      <c r="O57" s="23"/>
      <c r="P57" s="24"/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</row>
    <row r="58" spans="1:28" ht="12.75" customHeight="1" x14ac:dyDescent="0.2">
      <c r="A58" s="20" t="s">
        <v>127</v>
      </c>
      <c r="B58" s="20">
        <v>1</v>
      </c>
      <c r="C58" s="20">
        <v>2</v>
      </c>
      <c r="D58" s="20">
        <v>3</v>
      </c>
      <c r="E58" s="20">
        <v>1</v>
      </c>
      <c r="F58" s="20">
        <v>2</v>
      </c>
      <c r="G58" s="20">
        <v>0</v>
      </c>
      <c r="H58" s="20">
        <v>0</v>
      </c>
      <c r="I58" s="21"/>
      <c r="J58" s="22"/>
      <c r="K58" s="23"/>
      <c r="L58" s="23"/>
      <c r="M58" s="23" t="s">
        <v>128</v>
      </c>
      <c r="N58" s="23"/>
      <c r="O58" s="23"/>
      <c r="P58" s="24"/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</row>
    <row r="59" spans="1:28" ht="12.75" customHeight="1" x14ac:dyDescent="0.2">
      <c r="A59" s="20" t="s">
        <v>129</v>
      </c>
      <c r="B59" s="20">
        <v>1</v>
      </c>
      <c r="C59" s="20">
        <v>2</v>
      </c>
      <c r="D59" s="20">
        <v>3</v>
      </c>
      <c r="E59" s="20">
        <v>1</v>
      </c>
      <c r="F59" s="20">
        <v>3</v>
      </c>
      <c r="G59" s="20">
        <v>0</v>
      </c>
      <c r="H59" s="20">
        <v>0</v>
      </c>
      <c r="I59" s="21"/>
      <c r="J59" s="22"/>
      <c r="K59" s="23"/>
      <c r="L59" s="23"/>
      <c r="M59" s="23" t="s">
        <v>130</v>
      </c>
      <c r="N59" s="23"/>
      <c r="O59" s="23"/>
      <c r="P59" s="24"/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</row>
    <row r="60" spans="1:28" ht="12.75" customHeight="1" x14ac:dyDescent="0.2">
      <c r="A60" s="20" t="s">
        <v>131</v>
      </c>
      <c r="B60" s="20">
        <v>1</v>
      </c>
      <c r="C60" s="20">
        <v>2</v>
      </c>
      <c r="D60" s="20">
        <v>3</v>
      </c>
      <c r="E60" s="20">
        <v>1</v>
      </c>
      <c r="F60" s="20">
        <v>4</v>
      </c>
      <c r="G60" s="20">
        <v>0</v>
      </c>
      <c r="H60" s="20">
        <v>0</v>
      </c>
      <c r="I60" s="21"/>
      <c r="J60" s="22"/>
      <c r="K60" s="23"/>
      <c r="L60" s="23"/>
      <c r="M60" s="23" t="s">
        <v>114</v>
      </c>
      <c r="N60" s="23"/>
      <c r="O60" s="23"/>
      <c r="P60" s="24"/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</row>
    <row r="61" spans="1:28" ht="12.75" customHeight="1" x14ac:dyDescent="0.2">
      <c r="A61" s="20" t="s">
        <v>132</v>
      </c>
      <c r="B61" s="20">
        <v>1</v>
      </c>
      <c r="C61" s="20">
        <v>2</v>
      </c>
      <c r="D61" s="20">
        <v>3</v>
      </c>
      <c r="E61" s="20">
        <v>2</v>
      </c>
      <c r="F61" s="20">
        <v>0</v>
      </c>
      <c r="G61" s="20">
        <v>0</v>
      </c>
      <c r="H61" s="20">
        <v>0</v>
      </c>
      <c r="I61" s="21"/>
      <c r="J61" s="22"/>
      <c r="K61" s="23"/>
      <c r="L61" s="23" t="s">
        <v>133</v>
      </c>
      <c r="M61" s="23"/>
      <c r="N61" s="23"/>
      <c r="O61" s="23"/>
      <c r="P61" s="24"/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</row>
    <row r="62" spans="1:28" ht="12.75" customHeight="1" x14ac:dyDescent="0.2">
      <c r="A62" s="20" t="s">
        <v>134</v>
      </c>
      <c r="B62" s="20">
        <v>1</v>
      </c>
      <c r="C62" s="20">
        <v>2</v>
      </c>
      <c r="D62" s="20">
        <v>3</v>
      </c>
      <c r="E62" s="20">
        <v>3</v>
      </c>
      <c r="F62" s="20">
        <v>0</v>
      </c>
      <c r="G62" s="20">
        <v>0</v>
      </c>
      <c r="H62" s="20">
        <v>0</v>
      </c>
      <c r="I62" s="21"/>
      <c r="J62" s="22"/>
      <c r="K62" s="23"/>
      <c r="L62" s="23" t="s">
        <v>135</v>
      </c>
      <c r="M62" s="23"/>
      <c r="N62" s="23"/>
      <c r="O62" s="23"/>
      <c r="P62" s="24"/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</row>
    <row r="63" spans="1:28" ht="12.75" customHeight="1" x14ac:dyDescent="0.2">
      <c r="A63" s="20" t="s">
        <v>136</v>
      </c>
      <c r="B63" s="20">
        <v>1</v>
      </c>
      <c r="C63" s="20">
        <v>2</v>
      </c>
      <c r="D63" s="20">
        <v>3</v>
      </c>
      <c r="E63" s="20">
        <v>4</v>
      </c>
      <c r="F63" s="20">
        <v>0</v>
      </c>
      <c r="G63" s="20">
        <v>0</v>
      </c>
      <c r="H63" s="20">
        <v>0</v>
      </c>
      <c r="I63" s="21"/>
      <c r="J63" s="22"/>
      <c r="K63" s="23"/>
      <c r="L63" s="23" t="s">
        <v>137</v>
      </c>
      <c r="M63" s="23"/>
      <c r="N63" s="23"/>
      <c r="O63" s="23"/>
      <c r="P63" s="24"/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</row>
    <row r="64" spans="1:28" ht="12.75" customHeight="1" x14ac:dyDescent="0.2">
      <c r="A64" s="20" t="s">
        <v>138</v>
      </c>
      <c r="B64" s="20">
        <v>1</v>
      </c>
      <c r="C64" s="20">
        <v>2</v>
      </c>
      <c r="D64" s="20">
        <v>3</v>
      </c>
      <c r="E64" s="20">
        <v>5</v>
      </c>
      <c r="F64" s="20">
        <v>0</v>
      </c>
      <c r="G64" s="20">
        <v>0</v>
      </c>
      <c r="H64" s="20">
        <v>0</v>
      </c>
      <c r="I64" s="21"/>
      <c r="J64" s="22"/>
      <c r="K64" s="23"/>
      <c r="L64" s="23" t="s">
        <v>139</v>
      </c>
      <c r="M64" s="23"/>
      <c r="N64" s="23"/>
      <c r="O64" s="23"/>
      <c r="P64" s="24"/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</row>
    <row r="65" spans="1:28" ht="12.75" customHeight="1" x14ac:dyDescent="0.2">
      <c r="A65" s="20" t="s">
        <v>140</v>
      </c>
      <c r="B65" s="20">
        <v>1</v>
      </c>
      <c r="C65" s="20">
        <v>2</v>
      </c>
      <c r="D65" s="20">
        <v>3</v>
      </c>
      <c r="E65" s="20">
        <v>50</v>
      </c>
      <c r="F65" s="20">
        <v>0</v>
      </c>
      <c r="G65" s="20">
        <v>0</v>
      </c>
      <c r="H65" s="20">
        <v>0</v>
      </c>
      <c r="I65" s="21"/>
      <c r="J65" s="22"/>
      <c r="K65" s="23"/>
      <c r="L65" s="23" t="s">
        <v>141</v>
      </c>
      <c r="M65" s="23"/>
      <c r="N65" s="23"/>
      <c r="O65" s="23"/>
      <c r="P65" s="24"/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</row>
    <row r="66" spans="1:28" ht="12.75" customHeight="1" x14ac:dyDescent="0.2">
      <c r="A66" s="20" t="s">
        <v>142</v>
      </c>
      <c r="B66" s="20">
        <v>1</v>
      </c>
      <c r="C66" s="20">
        <v>5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1"/>
      <c r="J66" s="28"/>
      <c r="K66" s="23" t="s">
        <v>143</v>
      </c>
      <c r="L66" s="23"/>
      <c r="M66" s="23"/>
      <c r="N66" s="23"/>
      <c r="O66" s="23"/>
      <c r="P66" s="24"/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</row>
    <row r="67" spans="1:28" ht="12.75" customHeight="1" x14ac:dyDescent="0.2">
      <c r="A67" s="16" t="s">
        <v>144</v>
      </c>
      <c r="B67" s="16">
        <v>1</v>
      </c>
      <c r="C67" s="16">
        <v>3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1"/>
      <c r="J67" s="27"/>
      <c r="K67" s="17" t="s">
        <v>145</v>
      </c>
      <c r="L67" s="27"/>
      <c r="M67" s="17"/>
      <c r="N67" s="17"/>
      <c r="O67" s="17"/>
      <c r="P67" s="18"/>
      <c r="Q67" s="19">
        <f t="shared" ref="Q67:AB67" si="17">+Q68+Q84+Q103+Q106</f>
        <v>0</v>
      </c>
      <c r="R67" s="19">
        <f t="shared" si="17"/>
        <v>0</v>
      </c>
      <c r="S67" s="19">
        <f t="shared" si="17"/>
        <v>0</v>
      </c>
      <c r="T67" s="19">
        <f t="shared" si="17"/>
        <v>0</v>
      </c>
      <c r="U67" s="19">
        <f t="shared" si="17"/>
        <v>0</v>
      </c>
      <c r="V67" s="19">
        <f t="shared" si="17"/>
        <v>0</v>
      </c>
      <c r="W67" s="19">
        <f t="shared" si="17"/>
        <v>0</v>
      </c>
      <c r="X67" s="19">
        <f t="shared" si="17"/>
        <v>0</v>
      </c>
      <c r="Y67" s="19">
        <f t="shared" si="17"/>
        <v>0</v>
      </c>
      <c r="Z67" s="19">
        <f t="shared" si="17"/>
        <v>0</v>
      </c>
      <c r="AA67" s="19">
        <f t="shared" si="17"/>
        <v>0</v>
      </c>
      <c r="AB67" s="19">
        <f t="shared" si="17"/>
        <v>0</v>
      </c>
    </row>
    <row r="68" spans="1:28" ht="12.75" customHeight="1" x14ac:dyDescent="0.2">
      <c r="A68" s="16" t="s">
        <v>146</v>
      </c>
      <c r="B68" s="16">
        <v>1</v>
      </c>
      <c r="C68" s="16">
        <v>3</v>
      </c>
      <c r="D68" s="16">
        <v>1</v>
      </c>
      <c r="E68" s="16">
        <v>1</v>
      </c>
      <c r="F68" s="16">
        <v>3</v>
      </c>
      <c r="G68" s="16">
        <v>0</v>
      </c>
      <c r="H68" s="16">
        <v>0</v>
      </c>
      <c r="I68" s="11"/>
      <c r="J68" s="12"/>
      <c r="K68" s="31"/>
      <c r="L68" s="12" t="s">
        <v>147</v>
      </c>
      <c r="M68" s="27"/>
      <c r="N68" s="17"/>
      <c r="O68" s="17"/>
      <c r="P68" s="32"/>
      <c r="Q68" s="19">
        <f t="shared" ref="Q68:AB68" si="18">+Q69+Q70+Q71+Q72+Q73+Q74+Q75+Q76+Q77+Q78+Q79+Q80+Q81</f>
        <v>0</v>
      </c>
      <c r="R68" s="19">
        <f t="shared" si="18"/>
        <v>0</v>
      </c>
      <c r="S68" s="19">
        <f t="shared" si="18"/>
        <v>0</v>
      </c>
      <c r="T68" s="19">
        <f t="shared" si="18"/>
        <v>0</v>
      </c>
      <c r="U68" s="19">
        <f t="shared" si="18"/>
        <v>0</v>
      </c>
      <c r="V68" s="19">
        <f t="shared" si="18"/>
        <v>0</v>
      </c>
      <c r="W68" s="19">
        <f t="shared" si="18"/>
        <v>0</v>
      </c>
      <c r="X68" s="19">
        <f t="shared" si="18"/>
        <v>0</v>
      </c>
      <c r="Y68" s="19">
        <f t="shared" si="18"/>
        <v>0</v>
      </c>
      <c r="Z68" s="19">
        <f t="shared" si="18"/>
        <v>0</v>
      </c>
      <c r="AA68" s="19">
        <f t="shared" si="18"/>
        <v>0</v>
      </c>
      <c r="AB68" s="19">
        <f t="shared" si="18"/>
        <v>0</v>
      </c>
    </row>
    <row r="69" spans="1:28" ht="12.75" customHeight="1" x14ac:dyDescent="0.2">
      <c r="A69" s="20" t="s">
        <v>148</v>
      </c>
      <c r="B69" s="20">
        <v>1</v>
      </c>
      <c r="C69" s="20">
        <v>3</v>
      </c>
      <c r="D69" s="20">
        <v>1</v>
      </c>
      <c r="E69" s="20">
        <v>1</v>
      </c>
      <c r="F69" s="20">
        <v>3</v>
      </c>
      <c r="G69" s="20">
        <v>1</v>
      </c>
      <c r="H69" s="20">
        <v>0</v>
      </c>
      <c r="I69" s="21"/>
      <c r="J69" s="22"/>
      <c r="K69" s="23"/>
      <c r="L69" s="23"/>
      <c r="M69" s="23" t="s">
        <v>149</v>
      </c>
      <c r="N69" s="28"/>
      <c r="O69" s="23"/>
      <c r="P69" s="33"/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</row>
    <row r="70" spans="1:28" ht="12.75" customHeight="1" x14ac:dyDescent="0.2">
      <c r="A70" s="20" t="s">
        <v>150</v>
      </c>
      <c r="B70" s="20">
        <v>1</v>
      </c>
      <c r="C70" s="20">
        <v>3</v>
      </c>
      <c r="D70" s="20">
        <v>1</v>
      </c>
      <c r="E70" s="20">
        <v>1</v>
      </c>
      <c r="F70" s="20">
        <v>3</v>
      </c>
      <c r="G70" s="20">
        <v>2</v>
      </c>
      <c r="H70" s="20">
        <v>0</v>
      </c>
      <c r="I70" s="21"/>
      <c r="J70" s="22"/>
      <c r="K70" s="23"/>
      <c r="L70" s="23"/>
      <c r="M70" s="23" t="s">
        <v>151</v>
      </c>
      <c r="N70" s="28"/>
      <c r="O70" s="23"/>
      <c r="P70" s="33"/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</row>
    <row r="71" spans="1:28" ht="12.75" customHeight="1" x14ac:dyDescent="0.2">
      <c r="A71" s="20" t="s">
        <v>152</v>
      </c>
      <c r="B71" s="20">
        <v>1</v>
      </c>
      <c r="C71" s="20">
        <v>3</v>
      </c>
      <c r="D71" s="20">
        <v>1</v>
      </c>
      <c r="E71" s="20">
        <v>1</v>
      </c>
      <c r="F71" s="20">
        <v>3</v>
      </c>
      <c r="G71" s="20">
        <v>3</v>
      </c>
      <c r="H71" s="20">
        <v>0</v>
      </c>
      <c r="I71" s="21"/>
      <c r="J71" s="22"/>
      <c r="K71" s="23"/>
      <c r="L71" s="23"/>
      <c r="M71" s="23" t="s">
        <v>153</v>
      </c>
      <c r="N71" s="28"/>
      <c r="O71" s="23"/>
      <c r="P71" s="33"/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</row>
    <row r="72" spans="1:28" ht="12.75" customHeight="1" x14ac:dyDescent="0.2">
      <c r="A72" s="20" t="s">
        <v>154</v>
      </c>
      <c r="B72" s="20">
        <v>1</v>
      </c>
      <c r="C72" s="20">
        <v>3</v>
      </c>
      <c r="D72" s="20">
        <v>1</v>
      </c>
      <c r="E72" s="20">
        <v>1</v>
      </c>
      <c r="F72" s="20">
        <v>3</v>
      </c>
      <c r="G72" s="20">
        <v>4</v>
      </c>
      <c r="H72" s="20">
        <v>0</v>
      </c>
      <c r="I72" s="21"/>
      <c r="J72" s="22"/>
      <c r="K72" s="23"/>
      <c r="L72" s="23"/>
      <c r="M72" s="23" t="s">
        <v>155</v>
      </c>
      <c r="N72" s="28"/>
      <c r="O72" s="23"/>
      <c r="P72" s="33"/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</row>
    <row r="73" spans="1:28" ht="12.75" customHeight="1" x14ac:dyDescent="0.2">
      <c r="A73" s="20" t="s">
        <v>156</v>
      </c>
      <c r="B73" s="20">
        <v>1</v>
      </c>
      <c r="C73" s="20">
        <v>3</v>
      </c>
      <c r="D73" s="20">
        <v>1</v>
      </c>
      <c r="E73" s="20">
        <v>1</v>
      </c>
      <c r="F73" s="20">
        <v>3</v>
      </c>
      <c r="G73" s="20">
        <v>5</v>
      </c>
      <c r="H73" s="20">
        <v>0</v>
      </c>
      <c r="I73" s="21"/>
      <c r="J73" s="22"/>
      <c r="K73" s="23"/>
      <c r="L73" s="23"/>
      <c r="M73" s="23" t="s">
        <v>157</v>
      </c>
      <c r="N73" s="28"/>
      <c r="O73" s="23"/>
      <c r="P73" s="33"/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</row>
    <row r="74" spans="1:28" ht="12.75" customHeight="1" x14ac:dyDescent="0.2">
      <c r="A74" s="20" t="s">
        <v>158</v>
      </c>
      <c r="B74" s="20">
        <v>1</v>
      </c>
      <c r="C74" s="20">
        <v>3</v>
      </c>
      <c r="D74" s="20">
        <v>1</v>
      </c>
      <c r="E74" s="20">
        <v>1</v>
      </c>
      <c r="F74" s="20">
        <v>3</v>
      </c>
      <c r="G74" s="20">
        <v>6</v>
      </c>
      <c r="H74" s="20">
        <v>0</v>
      </c>
      <c r="I74" s="21"/>
      <c r="J74" s="22"/>
      <c r="K74" s="23"/>
      <c r="L74" s="23"/>
      <c r="M74" s="23" t="s">
        <v>159</v>
      </c>
      <c r="N74" s="28"/>
      <c r="O74" s="23"/>
      <c r="P74" s="33"/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</row>
    <row r="75" spans="1:28" ht="12.75" customHeight="1" x14ac:dyDescent="0.2">
      <c r="A75" s="20" t="s">
        <v>160</v>
      </c>
      <c r="B75" s="20">
        <v>1</v>
      </c>
      <c r="C75" s="20">
        <v>3</v>
      </c>
      <c r="D75" s="20">
        <v>1</v>
      </c>
      <c r="E75" s="20">
        <v>1</v>
      </c>
      <c r="F75" s="20">
        <v>3</v>
      </c>
      <c r="G75" s="20">
        <v>8</v>
      </c>
      <c r="H75" s="20">
        <v>0</v>
      </c>
      <c r="I75" s="21"/>
      <c r="J75" s="22"/>
      <c r="K75" s="23"/>
      <c r="L75" s="23"/>
      <c r="M75" s="23" t="s">
        <v>161</v>
      </c>
      <c r="N75" s="28"/>
      <c r="O75" s="23"/>
      <c r="P75" s="33"/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</row>
    <row r="76" spans="1:28" ht="12.75" customHeight="1" x14ac:dyDescent="0.2">
      <c r="A76" s="20" t="s">
        <v>162</v>
      </c>
      <c r="B76" s="20">
        <v>1</v>
      </c>
      <c r="C76" s="20">
        <v>3</v>
      </c>
      <c r="D76" s="20">
        <v>1</v>
      </c>
      <c r="E76" s="20">
        <v>1</v>
      </c>
      <c r="F76" s="20">
        <v>3</v>
      </c>
      <c r="G76" s="20">
        <v>9</v>
      </c>
      <c r="H76" s="20">
        <v>0</v>
      </c>
      <c r="I76" s="21"/>
      <c r="J76" s="22"/>
      <c r="K76" s="23"/>
      <c r="L76" s="23"/>
      <c r="M76" s="23" t="s">
        <v>163</v>
      </c>
      <c r="N76" s="28"/>
      <c r="O76" s="23"/>
      <c r="P76" s="33"/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</row>
    <row r="77" spans="1:28" ht="12.75" customHeight="1" x14ac:dyDescent="0.2">
      <c r="A77" s="20" t="s">
        <v>164</v>
      </c>
      <c r="B77" s="20">
        <v>1</v>
      </c>
      <c r="C77" s="20">
        <v>3</v>
      </c>
      <c r="D77" s="20">
        <v>1</v>
      </c>
      <c r="E77" s="20">
        <v>1</v>
      </c>
      <c r="F77" s="20">
        <v>3</v>
      </c>
      <c r="G77" s="20">
        <v>10</v>
      </c>
      <c r="H77" s="20">
        <v>0</v>
      </c>
      <c r="I77" s="21"/>
      <c r="J77" s="22"/>
      <c r="K77" s="23"/>
      <c r="L77" s="23"/>
      <c r="M77" s="23" t="s">
        <v>165</v>
      </c>
      <c r="N77" s="28"/>
      <c r="O77" s="23"/>
      <c r="P77" s="33"/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</row>
    <row r="78" spans="1:28" ht="12.75" customHeight="1" x14ac:dyDescent="0.2">
      <c r="A78" s="20" t="s">
        <v>166</v>
      </c>
      <c r="B78" s="20">
        <v>1</v>
      </c>
      <c r="C78" s="20">
        <v>3</v>
      </c>
      <c r="D78" s="20">
        <v>1</v>
      </c>
      <c r="E78" s="20">
        <v>1</v>
      </c>
      <c r="F78" s="20">
        <v>3</v>
      </c>
      <c r="G78" s="20">
        <v>11</v>
      </c>
      <c r="H78" s="20">
        <v>0</v>
      </c>
      <c r="I78" s="21"/>
      <c r="J78" s="22"/>
      <c r="K78" s="23"/>
      <c r="L78" s="23"/>
      <c r="M78" s="23" t="s">
        <v>167</v>
      </c>
      <c r="N78" s="28"/>
      <c r="O78" s="23"/>
      <c r="P78" s="33"/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</row>
    <row r="79" spans="1:28" ht="12.75" customHeight="1" x14ac:dyDescent="0.2">
      <c r="A79" s="20" t="s">
        <v>168</v>
      </c>
      <c r="B79" s="20">
        <v>1</v>
      </c>
      <c r="C79" s="20">
        <v>3</v>
      </c>
      <c r="D79" s="20">
        <v>1</v>
      </c>
      <c r="E79" s="20">
        <v>1</v>
      </c>
      <c r="F79" s="20">
        <v>3</v>
      </c>
      <c r="G79" s="20">
        <v>12</v>
      </c>
      <c r="H79" s="20">
        <v>0</v>
      </c>
      <c r="I79" s="21"/>
      <c r="J79" s="22"/>
      <c r="K79" s="23"/>
      <c r="L79" s="23"/>
      <c r="M79" s="23" t="s">
        <v>169</v>
      </c>
      <c r="N79" s="28"/>
      <c r="O79" s="23"/>
      <c r="P79" s="33"/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</row>
    <row r="80" spans="1:28" ht="12.75" customHeight="1" x14ac:dyDescent="0.2">
      <c r="A80" s="20" t="s">
        <v>170</v>
      </c>
      <c r="B80" s="20">
        <v>1</v>
      </c>
      <c r="C80" s="20">
        <v>3</v>
      </c>
      <c r="D80" s="20">
        <v>1</v>
      </c>
      <c r="E80" s="20">
        <v>1</v>
      </c>
      <c r="F80" s="20">
        <v>3</v>
      </c>
      <c r="G80" s="20">
        <v>14</v>
      </c>
      <c r="H80" s="20">
        <v>0</v>
      </c>
      <c r="I80" s="21"/>
      <c r="J80" s="22"/>
      <c r="K80" s="23"/>
      <c r="L80" s="23"/>
      <c r="M80" s="23" t="s">
        <v>171</v>
      </c>
      <c r="N80" s="28"/>
      <c r="O80" s="23"/>
      <c r="P80" s="33"/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</row>
    <row r="81" spans="1:28" ht="12.75" customHeight="1" x14ac:dyDescent="0.2">
      <c r="A81" s="16" t="s">
        <v>172</v>
      </c>
      <c r="B81" s="16">
        <v>1</v>
      </c>
      <c r="C81" s="16">
        <v>3</v>
      </c>
      <c r="D81" s="16">
        <v>1</v>
      </c>
      <c r="E81" s="16">
        <v>1</v>
      </c>
      <c r="F81" s="16">
        <v>3</v>
      </c>
      <c r="G81" s="16">
        <v>50</v>
      </c>
      <c r="H81" s="16">
        <v>0</v>
      </c>
      <c r="I81" s="11"/>
      <c r="J81" s="12"/>
      <c r="K81" s="17"/>
      <c r="L81" s="17"/>
      <c r="M81" s="17" t="s">
        <v>173</v>
      </c>
      <c r="N81" s="27"/>
      <c r="O81" s="17"/>
      <c r="P81" s="32"/>
      <c r="Q81" s="19">
        <f t="shared" ref="Q81:AB81" si="19">+Q82+Q83</f>
        <v>0</v>
      </c>
      <c r="R81" s="19">
        <f t="shared" si="19"/>
        <v>0</v>
      </c>
      <c r="S81" s="19">
        <f t="shared" si="19"/>
        <v>0</v>
      </c>
      <c r="T81" s="19">
        <f t="shared" si="19"/>
        <v>0</v>
      </c>
      <c r="U81" s="19">
        <f t="shared" si="19"/>
        <v>0</v>
      </c>
      <c r="V81" s="19">
        <f t="shared" si="19"/>
        <v>0</v>
      </c>
      <c r="W81" s="19">
        <f t="shared" si="19"/>
        <v>0</v>
      </c>
      <c r="X81" s="19">
        <f t="shared" si="19"/>
        <v>0</v>
      </c>
      <c r="Y81" s="19">
        <f t="shared" si="19"/>
        <v>0</v>
      </c>
      <c r="Z81" s="19">
        <f t="shared" si="19"/>
        <v>0</v>
      </c>
      <c r="AA81" s="19">
        <f t="shared" si="19"/>
        <v>0</v>
      </c>
      <c r="AB81" s="19">
        <f t="shared" si="19"/>
        <v>0</v>
      </c>
    </row>
    <row r="82" spans="1:28" ht="12.75" customHeight="1" x14ac:dyDescent="0.2">
      <c r="A82" s="20" t="s">
        <v>174</v>
      </c>
      <c r="B82" s="20">
        <v>1</v>
      </c>
      <c r="C82" s="20">
        <v>3</v>
      </c>
      <c r="D82" s="20">
        <v>1</v>
      </c>
      <c r="E82" s="20">
        <v>1</v>
      </c>
      <c r="F82" s="20">
        <v>3</v>
      </c>
      <c r="G82" s="20">
        <v>50</v>
      </c>
      <c r="H82" s="20">
        <v>1</v>
      </c>
      <c r="I82" s="21"/>
      <c r="J82" s="22"/>
      <c r="K82" s="23"/>
      <c r="L82" s="23"/>
      <c r="M82" s="23"/>
      <c r="N82" s="23" t="s">
        <v>175</v>
      </c>
      <c r="O82" s="28"/>
      <c r="P82" s="33"/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</row>
    <row r="83" spans="1:28" ht="12.75" customHeight="1" x14ac:dyDescent="0.2">
      <c r="A83" s="20" t="s">
        <v>176</v>
      </c>
      <c r="B83" s="20">
        <v>1</v>
      </c>
      <c r="C83" s="20">
        <v>3</v>
      </c>
      <c r="D83" s="20">
        <v>1</v>
      </c>
      <c r="E83" s="20">
        <v>1</v>
      </c>
      <c r="F83" s="20">
        <v>3</v>
      </c>
      <c r="G83" s="20">
        <v>50</v>
      </c>
      <c r="H83" s="20">
        <v>2</v>
      </c>
      <c r="I83" s="21"/>
      <c r="J83" s="22"/>
      <c r="K83" s="23"/>
      <c r="L83" s="23"/>
      <c r="M83" s="23"/>
      <c r="N83" s="23" t="s">
        <v>177</v>
      </c>
      <c r="O83" s="28"/>
      <c r="P83" s="33"/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</row>
    <row r="84" spans="1:28" ht="12.75" customHeight="1" x14ac:dyDescent="0.2">
      <c r="A84" s="16" t="s">
        <v>178</v>
      </c>
      <c r="B84" s="16">
        <v>1</v>
      </c>
      <c r="C84" s="16">
        <v>3</v>
      </c>
      <c r="D84" s="16">
        <v>1</v>
      </c>
      <c r="E84" s="16">
        <v>3</v>
      </c>
      <c r="F84" s="16">
        <v>0</v>
      </c>
      <c r="G84" s="16">
        <v>0</v>
      </c>
      <c r="H84" s="16">
        <v>0</v>
      </c>
      <c r="I84" s="11"/>
      <c r="J84" s="12"/>
      <c r="K84" s="17"/>
      <c r="L84" s="17" t="s">
        <v>179</v>
      </c>
      <c r="M84" s="17"/>
      <c r="N84" s="17"/>
      <c r="O84" s="17"/>
      <c r="P84" s="32"/>
      <c r="Q84" s="19">
        <f t="shared" ref="Q84:AB84" si="20">+Q85+Q95</f>
        <v>0</v>
      </c>
      <c r="R84" s="19">
        <f t="shared" si="20"/>
        <v>0</v>
      </c>
      <c r="S84" s="19">
        <f t="shared" si="20"/>
        <v>0</v>
      </c>
      <c r="T84" s="19">
        <f t="shared" si="20"/>
        <v>0</v>
      </c>
      <c r="U84" s="19">
        <f t="shared" si="20"/>
        <v>0</v>
      </c>
      <c r="V84" s="19">
        <f t="shared" si="20"/>
        <v>0</v>
      </c>
      <c r="W84" s="19">
        <f t="shared" si="20"/>
        <v>0</v>
      </c>
      <c r="X84" s="19">
        <f t="shared" si="20"/>
        <v>0</v>
      </c>
      <c r="Y84" s="19">
        <f t="shared" si="20"/>
        <v>0</v>
      </c>
      <c r="Z84" s="19">
        <f t="shared" si="20"/>
        <v>0</v>
      </c>
      <c r="AA84" s="19">
        <f t="shared" si="20"/>
        <v>0</v>
      </c>
      <c r="AB84" s="19">
        <f t="shared" si="20"/>
        <v>0</v>
      </c>
    </row>
    <row r="85" spans="1:28" ht="12.75" customHeight="1" x14ac:dyDescent="0.2">
      <c r="A85" s="16" t="s">
        <v>180</v>
      </c>
      <c r="B85" s="16">
        <v>1</v>
      </c>
      <c r="C85" s="16">
        <v>3</v>
      </c>
      <c r="D85" s="16">
        <v>1</v>
      </c>
      <c r="E85" s="16">
        <v>3</v>
      </c>
      <c r="F85" s="16">
        <v>1</v>
      </c>
      <c r="G85" s="16">
        <v>0</v>
      </c>
      <c r="H85" s="16">
        <v>0</v>
      </c>
      <c r="I85" s="11"/>
      <c r="J85" s="12"/>
      <c r="K85" s="17"/>
      <c r="L85" s="17"/>
      <c r="M85" s="17" t="s">
        <v>181</v>
      </c>
      <c r="N85" s="17"/>
      <c r="O85" s="17"/>
      <c r="P85" s="32"/>
      <c r="Q85" s="19">
        <f t="shared" ref="Q85:AB85" si="21">+Q86+Q87+Q88+Q89+Q90+Q91</f>
        <v>0</v>
      </c>
      <c r="R85" s="19">
        <f t="shared" si="21"/>
        <v>0</v>
      </c>
      <c r="S85" s="19">
        <f t="shared" si="21"/>
        <v>0</v>
      </c>
      <c r="T85" s="19">
        <f t="shared" si="21"/>
        <v>0</v>
      </c>
      <c r="U85" s="19">
        <f t="shared" si="21"/>
        <v>0</v>
      </c>
      <c r="V85" s="19">
        <f t="shared" si="21"/>
        <v>0</v>
      </c>
      <c r="W85" s="19">
        <f t="shared" si="21"/>
        <v>0</v>
      </c>
      <c r="X85" s="19">
        <f t="shared" si="21"/>
        <v>0</v>
      </c>
      <c r="Y85" s="19">
        <f t="shared" si="21"/>
        <v>0</v>
      </c>
      <c r="Z85" s="19">
        <f t="shared" si="21"/>
        <v>0</v>
      </c>
      <c r="AA85" s="19">
        <f t="shared" si="21"/>
        <v>0</v>
      </c>
      <c r="AB85" s="19">
        <f t="shared" si="21"/>
        <v>0</v>
      </c>
    </row>
    <row r="86" spans="1:28" ht="12.75" customHeight="1" x14ac:dyDescent="0.2">
      <c r="A86" s="20" t="s">
        <v>182</v>
      </c>
      <c r="B86" s="20">
        <v>1</v>
      </c>
      <c r="C86" s="20">
        <v>3</v>
      </c>
      <c r="D86" s="20">
        <v>1</v>
      </c>
      <c r="E86" s="20">
        <v>3</v>
      </c>
      <c r="F86" s="20">
        <v>1</v>
      </c>
      <c r="G86" s="20">
        <v>1</v>
      </c>
      <c r="H86" s="20">
        <v>0</v>
      </c>
      <c r="I86" s="21"/>
      <c r="J86" s="22"/>
      <c r="K86" s="23"/>
      <c r="L86" s="23"/>
      <c r="M86" s="23"/>
      <c r="N86" s="23" t="s">
        <v>183</v>
      </c>
      <c r="O86" s="23"/>
      <c r="P86" s="33"/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</row>
    <row r="87" spans="1:28" ht="12.75" customHeight="1" x14ac:dyDescent="0.2">
      <c r="A87" s="20" t="s">
        <v>184</v>
      </c>
      <c r="B87" s="20">
        <v>1</v>
      </c>
      <c r="C87" s="20">
        <v>3</v>
      </c>
      <c r="D87" s="20">
        <v>1</v>
      </c>
      <c r="E87" s="20">
        <v>3</v>
      </c>
      <c r="F87" s="20">
        <v>1</v>
      </c>
      <c r="G87" s="20">
        <v>2</v>
      </c>
      <c r="H87" s="20">
        <v>0</v>
      </c>
      <c r="I87" s="21"/>
      <c r="J87" s="22"/>
      <c r="K87" s="23"/>
      <c r="L87" s="23"/>
      <c r="M87" s="23"/>
      <c r="N87" s="23" t="s">
        <v>185</v>
      </c>
      <c r="O87" s="23"/>
      <c r="P87" s="33"/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</row>
    <row r="88" spans="1:28" ht="12.75" customHeight="1" x14ac:dyDescent="0.2">
      <c r="A88" s="20" t="s">
        <v>186</v>
      </c>
      <c r="B88" s="20">
        <v>1</v>
      </c>
      <c r="C88" s="20">
        <v>3</v>
      </c>
      <c r="D88" s="20">
        <v>1</v>
      </c>
      <c r="E88" s="20">
        <v>3</v>
      </c>
      <c r="F88" s="20">
        <v>1</v>
      </c>
      <c r="G88" s="20">
        <v>3</v>
      </c>
      <c r="H88" s="20">
        <v>0</v>
      </c>
      <c r="I88" s="21"/>
      <c r="J88" s="22"/>
      <c r="K88" s="23"/>
      <c r="L88" s="23"/>
      <c r="M88" s="23"/>
      <c r="N88" s="23" t="s">
        <v>187</v>
      </c>
      <c r="O88" s="23"/>
      <c r="P88" s="33"/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</row>
    <row r="89" spans="1:28" ht="12.75" customHeight="1" x14ac:dyDescent="0.2">
      <c r="A89" s="20" t="s">
        <v>188</v>
      </c>
      <c r="B89" s="20">
        <v>1</v>
      </c>
      <c r="C89" s="20">
        <v>3</v>
      </c>
      <c r="D89" s="20">
        <v>1</v>
      </c>
      <c r="E89" s="20">
        <v>3</v>
      </c>
      <c r="F89" s="20">
        <v>1</v>
      </c>
      <c r="G89" s="20">
        <v>4</v>
      </c>
      <c r="H89" s="20">
        <v>0</v>
      </c>
      <c r="I89" s="21"/>
      <c r="J89" s="22"/>
      <c r="K89" s="23"/>
      <c r="L89" s="23"/>
      <c r="M89" s="23"/>
      <c r="N89" s="23" t="s">
        <v>189</v>
      </c>
      <c r="O89" s="23"/>
      <c r="P89" s="33"/>
      <c r="Q89" s="26">
        <v>0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</row>
    <row r="90" spans="1:28" ht="12.75" customHeight="1" x14ac:dyDescent="0.2">
      <c r="A90" s="20" t="s">
        <v>190</v>
      </c>
      <c r="B90" s="20">
        <v>1</v>
      </c>
      <c r="C90" s="20">
        <v>3</v>
      </c>
      <c r="D90" s="20">
        <v>1</v>
      </c>
      <c r="E90" s="20">
        <v>3</v>
      </c>
      <c r="F90" s="20">
        <v>1</v>
      </c>
      <c r="G90" s="20">
        <v>5</v>
      </c>
      <c r="H90" s="20">
        <v>0</v>
      </c>
      <c r="I90" s="21"/>
      <c r="J90" s="22"/>
      <c r="K90" s="23"/>
      <c r="L90" s="23"/>
      <c r="M90" s="23"/>
      <c r="N90" s="23" t="s">
        <v>191</v>
      </c>
      <c r="O90" s="23"/>
      <c r="P90" s="33"/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</row>
    <row r="91" spans="1:28" ht="12.75" customHeight="1" x14ac:dyDescent="0.2">
      <c r="A91" s="16" t="s">
        <v>192</v>
      </c>
      <c r="B91" s="16">
        <v>1</v>
      </c>
      <c r="C91" s="16">
        <v>3</v>
      </c>
      <c r="D91" s="16">
        <v>1</v>
      </c>
      <c r="E91" s="16">
        <v>3</v>
      </c>
      <c r="F91" s="16">
        <v>1</v>
      </c>
      <c r="G91" s="16">
        <v>6</v>
      </c>
      <c r="H91" s="16">
        <v>0</v>
      </c>
      <c r="I91" s="11"/>
      <c r="J91" s="12"/>
      <c r="K91" s="17"/>
      <c r="L91" s="17"/>
      <c r="M91" s="17"/>
      <c r="N91" s="17" t="s">
        <v>193</v>
      </c>
      <c r="O91" s="17"/>
      <c r="P91" s="32"/>
      <c r="Q91" s="19">
        <f t="shared" ref="Q91:AB91" si="22">+Q92+Q93+Q94</f>
        <v>0</v>
      </c>
      <c r="R91" s="19">
        <f t="shared" si="22"/>
        <v>0</v>
      </c>
      <c r="S91" s="19">
        <f t="shared" si="22"/>
        <v>0</v>
      </c>
      <c r="T91" s="19">
        <f t="shared" si="22"/>
        <v>0</v>
      </c>
      <c r="U91" s="19">
        <f t="shared" si="22"/>
        <v>0</v>
      </c>
      <c r="V91" s="19">
        <f t="shared" si="22"/>
        <v>0</v>
      </c>
      <c r="W91" s="19">
        <f t="shared" si="22"/>
        <v>0</v>
      </c>
      <c r="X91" s="19">
        <f t="shared" si="22"/>
        <v>0</v>
      </c>
      <c r="Y91" s="19">
        <f t="shared" si="22"/>
        <v>0</v>
      </c>
      <c r="Z91" s="19">
        <f t="shared" si="22"/>
        <v>0</v>
      </c>
      <c r="AA91" s="19">
        <f t="shared" si="22"/>
        <v>0</v>
      </c>
      <c r="AB91" s="19">
        <f t="shared" si="22"/>
        <v>0</v>
      </c>
    </row>
    <row r="92" spans="1:28" ht="12.75" customHeight="1" x14ac:dyDescent="0.2">
      <c r="A92" s="20" t="s">
        <v>194</v>
      </c>
      <c r="B92" s="20">
        <v>1</v>
      </c>
      <c r="C92" s="20">
        <v>3</v>
      </c>
      <c r="D92" s="20">
        <v>1</v>
      </c>
      <c r="E92" s="20">
        <v>3</v>
      </c>
      <c r="F92" s="20">
        <v>1</v>
      </c>
      <c r="G92" s="20">
        <v>6</v>
      </c>
      <c r="H92" s="20">
        <v>1</v>
      </c>
      <c r="I92" s="21"/>
      <c r="J92" s="22"/>
      <c r="K92" s="23"/>
      <c r="L92" s="23"/>
      <c r="M92" s="23"/>
      <c r="N92" s="23"/>
      <c r="O92" s="23" t="s">
        <v>195</v>
      </c>
      <c r="P92" s="33"/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</row>
    <row r="93" spans="1:28" ht="12.75" customHeight="1" x14ac:dyDescent="0.2">
      <c r="A93" s="20" t="s">
        <v>196</v>
      </c>
      <c r="B93" s="20">
        <v>1</v>
      </c>
      <c r="C93" s="20">
        <v>3</v>
      </c>
      <c r="D93" s="20">
        <v>1</v>
      </c>
      <c r="E93" s="20">
        <v>3</v>
      </c>
      <c r="F93" s="20">
        <v>1</v>
      </c>
      <c r="G93" s="20">
        <v>6</v>
      </c>
      <c r="H93" s="20">
        <v>2</v>
      </c>
      <c r="I93" s="21"/>
      <c r="J93" s="22"/>
      <c r="K93" s="23"/>
      <c r="L93" s="23"/>
      <c r="M93" s="23"/>
      <c r="N93" s="23"/>
      <c r="O93" s="23" t="s">
        <v>197</v>
      </c>
      <c r="P93" s="33"/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</row>
    <row r="94" spans="1:28" ht="12.75" customHeight="1" x14ac:dyDescent="0.2">
      <c r="A94" s="20" t="s">
        <v>198</v>
      </c>
      <c r="B94" s="20">
        <v>1</v>
      </c>
      <c r="C94" s="20">
        <v>3</v>
      </c>
      <c r="D94" s="20">
        <v>1</v>
      </c>
      <c r="E94" s="20">
        <v>3</v>
      </c>
      <c r="F94" s="20">
        <v>1</v>
      </c>
      <c r="G94" s="20">
        <v>6</v>
      </c>
      <c r="H94" s="20">
        <v>50</v>
      </c>
      <c r="I94" s="21"/>
      <c r="J94" s="22"/>
      <c r="K94" s="23"/>
      <c r="L94" s="23"/>
      <c r="M94" s="23"/>
      <c r="N94" s="23"/>
      <c r="O94" s="23" t="s">
        <v>199</v>
      </c>
      <c r="P94" s="33"/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</row>
    <row r="95" spans="1:28" ht="12.75" customHeight="1" x14ac:dyDescent="0.2">
      <c r="A95" s="16" t="s">
        <v>200</v>
      </c>
      <c r="B95" s="16">
        <v>1</v>
      </c>
      <c r="C95" s="16">
        <v>3</v>
      </c>
      <c r="D95" s="16">
        <v>1</v>
      </c>
      <c r="E95" s="16">
        <v>3</v>
      </c>
      <c r="F95" s="16">
        <v>2</v>
      </c>
      <c r="G95" s="16">
        <v>0</v>
      </c>
      <c r="H95" s="16">
        <v>0</v>
      </c>
      <c r="I95" s="11"/>
      <c r="J95" s="12"/>
      <c r="K95" s="17"/>
      <c r="L95" s="17"/>
      <c r="M95" s="17" t="s">
        <v>201</v>
      </c>
      <c r="N95" s="17"/>
      <c r="O95" s="17"/>
      <c r="P95" s="32"/>
      <c r="Q95" s="19">
        <f t="shared" ref="Q95:AB95" si="23">Q96+Q97+Q98+Q99</f>
        <v>0</v>
      </c>
      <c r="R95" s="19">
        <f t="shared" si="23"/>
        <v>0</v>
      </c>
      <c r="S95" s="19">
        <f t="shared" si="23"/>
        <v>0</v>
      </c>
      <c r="T95" s="19">
        <f t="shared" si="23"/>
        <v>0</v>
      </c>
      <c r="U95" s="19">
        <f t="shared" si="23"/>
        <v>0</v>
      </c>
      <c r="V95" s="19">
        <f t="shared" si="23"/>
        <v>0</v>
      </c>
      <c r="W95" s="19">
        <f t="shared" si="23"/>
        <v>0</v>
      </c>
      <c r="X95" s="19">
        <f t="shared" si="23"/>
        <v>0</v>
      </c>
      <c r="Y95" s="19">
        <f t="shared" si="23"/>
        <v>0</v>
      </c>
      <c r="Z95" s="19">
        <f t="shared" si="23"/>
        <v>0</v>
      </c>
      <c r="AA95" s="19">
        <f t="shared" si="23"/>
        <v>0</v>
      </c>
      <c r="AB95" s="19">
        <f t="shared" si="23"/>
        <v>0</v>
      </c>
    </row>
    <row r="96" spans="1:28" ht="12.75" customHeight="1" x14ac:dyDescent="0.2">
      <c r="A96" s="20" t="s">
        <v>202</v>
      </c>
      <c r="B96" s="20">
        <v>1</v>
      </c>
      <c r="C96" s="20">
        <v>3</v>
      </c>
      <c r="D96" s="20">
        <v>1</v>
      </c>
      <c r="E96" s="20">
        <v>3</v>
      </c>
      <c r="F96" s="20">
        <v>2</v>
      </c>
      <c r="G96" s="20">
        <v>1</v>
      </c>
      <c r="H96" s="20">
        <v>0</v>
      </c>
      <c r="I96" s="21"/>
      <c r="J96" s="22"/>
      <c r="K96" s="23"/>
      <c r="L96" s="23"/>
      <c r="M96" s="23"/>
      <c r="N96" s="23" t="s">
        <v>203</v>
      </c>
      <c r="O96" s="23"/>
      <c r="P96" s="33"/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</row>
    <row r="97" spans="1:31" ht="12.75" customHeight="1" x14ac:dyDescent="0.2">
      <c r="A97" s="20" t="s">
        <v>204</v>
      </c>
      <c r="B97" s="20">
        <v>1</v>
      </c>
      <c r="C97" s="20">
        <v>3</v>
      </c>
      <c r="D97" s="20">
        <v>1</v>
      </c>
      <c r="E97" s="20">
        <v>3</v>
      </c>
      <c r="F97" s="20">
        <v>2</v>
      </c>
      <c r="G97" s="20">
        <v>2</v>
      </c>
      <c r="H97" s="20">
        <v>0</v>
      </c>
      <c r="I97" s="21"/>
      <c r="J97" s="22"/>
      <c r="K97" s="23"/>
      <c r="L97" s="23"/>
      <c r="M97" s="23"/>
      <c r="N97" s="23" t="s">
        <v>187</v>
      </c>
      <c r="O97" s="23"/>
      <c r="P97" s="33"/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</row>
    <row r="98" spans="1:31" ht="12.75" customHeight="1" x14ac:dyDescent="0.2">
      <c r="A98" s="20" t="s">
        <v>205</v>
      </c>
      <c r="B98" s="20">
        <v>1</v>
      </c>
      <c r="C98" s="20">
        <v>3</v>
      </c>
      <c r="D98" s="20">
        <v>1</v>
      </c>
      <c r="E98" s="20">
        <v>3</v>
      </c>
      <c r="F98" s="20">
        <v>2</v>
      </c>
      <c r="G98" s="20">
        <v>3</v>
      </c>
      <c r="H98" s="20">
        <v>0</v>
      </c>
      <c r="I98" s="21"/>
      <c r="J98" s="22"/>
      <c r="K98" s="23"/>
      <c r="L98" s="23"/>
      <c r="M98" s="23"/>
      <c r="N98" s="23" t="s">
        <v>206</v>
      </c>
      <c r="O98" s="23"/>
      <c r="P98" s="33"/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</row>
    <row r="99" spans="1:31" ht="12.75" customHeight="1" x14ac:dyDescent="0.2">
      <c r="A99" s="16" t="s">
        <v>207</v>
      </c>
      <c r="B99" s="16">
        <v>1</v>
      </c>
      <c r="C99" s="16">
        <v>3</v>
      </c>
      <c r="D99" s="16">
        <v>1</v>
      </c>
      <c r="E99" s="16">
        <v>3</v>
      </c>
      <c r="F99" s="16">
        <v>2</v>
      </c>
      <c r="G99" s="16">
        <v>4</v>
      </c>
      <c r="H99" s="16">
        <v>0</v>
      </c>
      <c r="I99" s="11"/>
      <c r="J99" s="12"/>
      <c r="K99" s="17"/>
      <c r="L99" s="17"/>
      <c r="M99" s="17"/>
      <c r="N99" s="17" t="s">
        <v>208</v>
      </c>
      <c r="O99" s="17"/>
      <c r="P99" s="32"/>
      <c r="Q99" s="34">
        <f t="shared" ref="Q99:AB99" si="24">+Q100+Q101+Q102</f>
        <v>0</v>
      </c>
      <c r="R99" s="34">
        <f t="shared" si="24"/>
        <v>0</v>
      </c>
      <c r="S99" s="34">
        <f t="shared" si="24"/>
        <v>0</v>
      </c>
      <c r="T99" s="34">
        <f t="shared" si="24"/>
        <v>0</v>
      </c>
      <c r="U99" s="34">
        <f t="shared" si="24"/>
        <v>0</v>
      </c>
      <c r="V99" s="34">
        <f t="shared" si="24"/>
        <v>0</v>
      </c>
      <c r="W99" s="34">
        <f t="shared" si="24"/>
        <v>0</v>
      </c>
      <c r="X99" s="34">
        <f t="shared" si="24"/>
        <v>0</v>
      </c>
      <c r="Y99" s="34">
        <f t="shared" si="24"/>
        <v>0</v>
      </c>
      <c r="Z99" s="34">
        <f t="shared" si="24"/>
        <v>0</v>
      </c>
      <c r="AA99" s="34">
        <f t="shared" si="24"/>
        <v>0</v>
      </c>
      <c r="AB99" s="34">
        <f t="shared" si="24"/>
        <v>0</v>
      </c>
    </row>
    <row r="100" spans="1:31" ht="12.75" customHeight="1" x14ac:dyDescent="0.2">
      <c r="A100" s="20" t="s">
        <v>209</v>
      </c>
      <c r="B100" s="20">
        <v>1</v>
      </c>
      <c r="C100" s="20">
        <v>3</v>
      </c>
      <c r="D100" s="20">
        <v>1</v>
      </c>
      <c r="E100" s="20">
        <v>3</v>
      </c>
      <c r="F100" s="20">
        <v>2</v>
      </c>
      <c r="G100" s="20">
        <v>4</v>
      </c>
      <c r="H100" s="20">
        <v>1</v>
      </c>
      <c r="I100" s="21"/>
      <c r="J100" s="22"/>
      <c r="K100" s="23"/>
      <c r="L100" s="23"/>
      <c r="M100" s="23"/>
      <c r="N100" s="23"/>
      <c r="O100" s="23" t="s">
        <v>195</v>
      </c>
      <c r="P100" s="33"/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</row>
    <row r="101" spans="1:31" ht="12.75" customHeight="1" x14ac:dyDescent="0.2">
      <c r="A101" s="20" t="s">
        <v>210</v>
      </c>
      <c r="B101" s="20">
        <v>1</v>
      </c>
      <c r="C101" s="20">
        <v>3</v>
      </c>
      <c r="D101" s="20">
        <v>1</v>
      </c>
      <c r="E101" s="20">
        <v>3</v>
      </c>
      <c r="F101" s="20">
        <v>2</v>
      </c>
      <c r="G101" s="20">
        <v>4</v>
      </c>
      <c r="H101" s="20">
        <v>2</v>
      </c>
      <c r="I101" s="21"/>
      <c r="J101" s="22"/>
      <c r="K101" s="23"/>
      <c r="L101" s="23"/>
      <c r="M101" s="23"/>
      <c r="N101" s="23"/>
      <c r="O101" s="23" t="s">
        <v>197</v>
      </c>
      <c r="P101" s="33"/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</row>
    <row r="102" spans="1:31" ht="12.75" customHeight="1" x14ac:dyDescent="0.2">
      <c r="A102" s="20" t="s">
        <v>211</v>
      </c>
      <c r="B102" s="20">
        <v>1</v>
      </c>
      <c r="C102" s="20">
        <v>3</v>
      </c>
      <c r="D102" s="20">
        <v>1</v>
      </c>
      <c r="E102" s="20">
        <v>3</v>
      </c>
      <c r="F102" s="20">
        <v>2</v>
      </c>
      <c r="G102" s="20">
        <v>4</v>
      </c>
      <c r="H102" s="20">
        <v>50</v>
      </c>
      <c r="I102" s="21"/>
      <c r="J102" s="22"/>
      <c r="K102" s="23"/>
      <c r="L102" s="23"/>
      <c r="M102" s="23"/>
      <c r="N102" s="23"/>
      <c r="O102" s="23" t="s">
        <v>208</v>
      </c>
      <c r="P102" s="33"/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</row>
    <row r="103" spans="1:31" ht="12.75" customHeight="1" x14ac:dyDescent="0.2">
      <c r="A103" s="16" t="s">
        <v>212</v>
      </c>
      <c r="B103" s="16">
        <v>1</v>
      </c>
      <c r="C103" s="16">
        <v>3</v>
      </c>
      <c r="D103" s="16">
        <v>50</v>
      </c>
      <c r="E103" s="16">
        <v>3</v>
      </c>
      <c r="F103" s="16">
        <v>0</v>
      </c>
      <c r="G103" s="16">
        <v>0</v>
      </c>
      <c r="H103" s="16">
        <v>0</v>
      </c>
      <c r="I103" s="11"/>
      <c r="J103" s="12"/>
      <c r="K103" s="17"/>
      <c r="L103" s="17" t="s">
        <v>213</v>
      </c>
      <c r="M103" s="17"/>
      <c r="N103" s="17"/>
      <c r="O103" s="17"/>
      <c r="P103" s="32"/>
      <c r="Q103" s="19">
        <f t="shared" ref="Q103:AB103" si="25">+Q104+Q105</f>
        <v>0</v>
      </c>
      <c r="R103" s="19">
        <f t="shared" si="25"/>
        <v>0</v>
      </c>
      <c r="S103" s="19">
        <f t="shared" si="25"/>
        <v>0</v>
      </c>
      <c r="T103" s="19">
        <f t="shared" si="25"/>
        <v>0</v>
      </c>
      <c r="U103" s="19">
        <f t="shared" si="25"/>
        <v>0</v>
      </c>
      <c r="V103" s="19">
        <f t="shared" si="25"/>
        <v>0</v>
      </c>
      <c r="W103" s="19">
        <f t="shared" si="25"/>
        <v>0</v>
      </c>
      <c r="X103" s="19">
        <f t="shared" si="25"/>
        <v>0</v>
      </c>
      <c r="Y103" s="19">
        <f t="shared" si="25"/>
        <v>0</v>
      </c>
      <c r="Z103" s="19">
        <f t="shared" si="25"/>
        <v>0</v>
      </c>
      <c r="AA103" s="19">
        <f t="shared" si="25"/>
        <v>0</v>
      </c>
      <c r="AB103" s="19">
        <f t="shared" si="25"/>
        <v>0</v>
      </c>
    </row>
    <row r="104" spans="1:31" ht="12.75" customHeight="1" x14ac:dyDescent="0.2">
      <c r="A104" s="20" t="s">
        <v>214</v>
      </c>
      <c r="B104" s="20">
        <v>1</v>
      </c>
      <c r="C104" s="20">
        <v>3</v>
      </c>
      <c r="D104" s="20">
        <v>50</v>
      </c>
      <c r="E104" s="20">
        <v>3</v>
      </c>
      <c r="F104" s="20">
        <v>1</v>
      </c>
      <c r="G104" s="20">
        <v>0</v>
      </c>
      <c r="H104" s="20">
        <v>0</v>
      </c>
      <c r="I104" s="21"/>
      <c r="J104" s="22"/>
      <c r="K104" s="23"/>
      <c r="L104" s="23"/>
      <c r="M104" s="23" t="s">
        <v>175</v>
      </c>
      <c r="N104" s="23"/>
      <c r="O104" s="23"/>
      <c r="P104" s="33"/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</row>
    <row r="105" spans="1:31" ht="12.75" customHeight="1" x14ac:dyDescent="0.2">
      <c r="A105" s="20" t="s">
        <v>215</v>
      </c>
      <c r="B105" s="20">
        <v>1</v>
      </c>
      <c r="C105" s="20">
        <v>3</v>
      </c>
      <c r="D105" s="20">
        <v>50</v>
      </c>
      <c r="E105" s="20">
        <v>3</v>
      </c>
      <c r="F105" s="20">
        <v>2</v>
      </c>
      <c r="G105" s="20">
        <v>0</v>
      </c>
      <c r="H105" s="20">
        <v>0</v>
      </c>
      <c r="I105" s="21"/>
      <c r="J105" s="22"/>
      <c r="K105" s="23"/>
      <c r="L105" s="23"/>
      <c r="M105" s="23" t="s">
        <v>177</v>
      </c>
      <c r="N105" s="23"/>
      <c r="O105" s="23"/>
      <c r="P105" s="33"/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</row>
    <row r="106" spans="1:31" ht="12.75" customHeight="1" x14ac:dyDescent="0.2">
      <c r="A106" s="16" t="s">
        <v>216</v>
      </c>
      <c r="B106" s="16">
        <v>1</v>
      </c>
      <c r="C106" s="16">
        <v>3</v>
      </c>
      <c r="D106" s="16">
        <v>1</v>
      </c>
      <c r="E106" s="16">
        <v>4</v>
      </c>
      <c r="F106" s="16">
        <v>0</v>
      </c>
      <c r="G106" s="16">
        <v>0</v>
      </c>
      <c r="H106" s="16">
        <v>0</v>
      </c>
      <c r="I106" s="35"/>
      <c r="J106" s="36"/>
      <c r="K106" s="36"/>
      <c r="L106" s="27" t="s">
        <v>217</v>
      </c>
      <c r="M106" s="17"/>
      <c r="N106" s="36"/>
      <c r="O106" s="36"/>
      <c r="P106" s="37"/>
      <c r="Q106" s="38">
        <f t="shared" ref="Q106:AB106" si="26">+Q107+Q108</f>
        <v>0</v>
      </c>
      <c r="R106" s="38">
        <f t="shared" si="26"/>
        <v>0</v>
      </c>
      <c r="S106" s="38">
        <f t="shared" si="26"/>
        <v>0</v>
      </c>
      <c r="T106" s="38">
        <f t="shared" si="26"/>
        <v>0</v>
      </c>
      <c r="U106" s="38">
        <f t="shared" si="26"/>
        <v>0</v>
      </c>
      <c r="V106" s="38">
        <f t="shared" si="26"/>
        <v>0</v>
      </c>
      <c r="W106" s="38">
        <f t="shared" si="26"/>
        <v>0</v>
      </c>
      <c r="X106" s="38">
        <f t="shared" si="26"/>
        <v>0</v>
      </c>
      <c r="Y106" s="38">
        <f t="shared" si="26"/>
        <v>0</v>
      </c>
      <c r="Z106" s="38">
        <f t="shared" si="26"/>
        <v>0</v>
      </c>
      <c r="AA106" s="38">
        <f t="shared" si="26"/>
        <v>0</v>
      </c>
      <c r="AB106" s="38">
        <f t="shared" si="26"/>
        <v>0</v>
      </c>
    </row>
    <row r="107" spans="1:31" ht="12.75" customHeight="1" x14ac:dyDescent="0.2">
      <c r="A107" s="20" t="s">
        <v>218</v>
      </c>
      <c r="B107" s="20">
        <v>1</v>
      </c>
      <c r="C107" s="20">
        <v>3</v>
      </c>
      <c r="D107" s="20">
        <v>1</v>
      </c>
      <c r="E107" s="20">
        <v>4</v>
      </c>
      <c r="F107" s="20">
        <v>1</v>
      </c>
      <c r="G107" s="20">
        <v>1</v>
      </c>
      <c r="H107" s="20">
        <v>0</v>
      </c>
      <c r="I107" s="39"/>
      <c r="J107" s="40"/>
      <c r="K107" s="40"/>
      <c r="L107" s="23"/>
      <c r="M107" s="23" t="s">
        <v>175</v>
      </c>
      <c r="N107" s="40"/>
      <c r="O107" s="40"/>
      <c r="P107" s="41"/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0</v>
      </c>
    </row>
    <row r="108" spans="1:31" ht="12.75" customHeight="1" x14ac:dyDescent="0.2">
      <c r="A108" s="20" t="s">
        <v>219</v>
      </c>
      <c r="B108" s="20">
        <v>1</v>
      </c>
      <c r="C108" s="20">
        <v>3</v>
      </c>
      <c r="D108" s="20">
        <v>1</v>
      </c>
      <c r="E108" s="20">
        <v>4</v>
      </c>
      <c r="F108" s="20">
        <v>1</v>
      </c>
      <c r="G108" s="20">
        <v>2</v>
      </c>
      <c r="H108" s="20">
        <v>0</v>
      </c>
      <c r="I108" s="39"/>
      <c r="J108" s="40"/>
      <c r="K108" s="40"/>
      <c r="L108" s="23"/>
      <c r="M108" s="23" t="s">
        <v>177</v>
      </c>
      <c r="N108" s="40"/>
      <c r="O108" s="40"/>
      <c r="P108" s="41"/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42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0</v>
      </c>
      <c r="AB108" s="42">
        <v>0</v>
      </c>
    </row>
    <row r="109" spans="1:31" ht="12.75" customHeight="1" x14ac:dyDescent="0.2">
      <c r="A109" s="16" t="s">
        <v>220</v>
      </c>
      <c r="B109" s="16">
        <v>2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1"/>
      <c r="J109" s="12" t="s">
        <v>221</v>
      </c>
      <c r="K109" s="17"/>
      <c r="L109" s="17"/>
      <c r="M109" s="17"/>
      <c r="N109" s="17"/>
      <c r="O109" s="17"/>
      <c r="P109" s="18"/>
      <c r="Q109" s="14">
        <f t="shared" ref="Q109:AB109" si="27">+Q110+Q119+Q130+Q140+Q151+Q156</f>
        <v>2624031</v>
      </c>
      <c r="R109" s="14">
        <f t="shared" si="27"/>
        <v>12608995</v>
      </c>
      <c r="S109" s="14">
        <f t="shared" si="27"/>
        <v>9362026</v>
      </c>
      <c r="T109" s="14">
        <f t="shared" si="27"/>
        <v>4582215</v>
      </c>
      <c r="U109" s="14">
        <f t="shared" si="27"/>
        <v>10726008</v>
      </c>
      <c r="V109" s="14">
        <f t="shared" si="27"/>
        <v>9892680</v>
      </c>
      <c r="W109" s="14">
        <f t="shared" si="27"/>
        <v>57176657</v>
      </c>
      <c r="X109" s="14">
        <f t="shared" si="27"/>
        <v>13577041</v>
      </c>
      <c r="Y109" s="14">
        <f t="shared" si="27"/>
        <v>8675930</v>
      </c>
      <c r="Z109" s="14">
        <f t="shared" si="27"/>
        <v>7783158</v>
      </c>
      <c r="AA109" s="14">
        <f t="shared" si="27"/>
        <v>7517475</v>
      </c>
      <c r="AB109" s="14">
        <f t="shared" si="27"/>
        <v>43724784</v>
      </c>
    </row>
    <row r="110" spans="1:31" ht="12.75" customHeight="1" x14ac:dyDescent="0.2">
      <c r="A110" s="16" t="s">
        <v>222</v>
      </c>
      <c r="B110" s="16">
        <v>2</v>
      </c>
      <c r="C110" s="16">
        <v>1</v>
      </c>
      <c r="D110" s="16">
        <v>1</v>
      </c>
      <c r="E110" s="16">
        <v>0</v>
      </c>
      <c r="F110" s="16">
        <v>0</v>
      </c>
      <c r="G110" s="16">
        <v>0</v>
      </c>
      <c r="H110" s="16">
        <v>0</v>
      </c>
      <c r="I110" s="11"/>
      <c r="J110" s="12"/>
      <c r="K110" s="17" t="s">
        <v>223</v>
      </c>
      <c r="L110" s="17"/>
      <c r="M110" s="17"/>
      <c r="N110" s="17"/>
      <c r="O110" s="17"/>
      <c r="P110" s="43"/>
      <c r="Q110" s="19">
        <f t="shared" ref="Q110:AB110" si="28">+Q111+Q112+Q113+Q114+Q115+Q116+Q117+Q118</f>
        <v>1428568</v>
      </c>
      <c r="R110" s="19">
        <f t="shared" si="28"/>
        <v>2001714</v>
      </c>
      <c r="S110" s="19">
        <f t="shared" si="28"/>
        <v>1452716</v>
      </c>
      <c r="T110" s="19">
        <f t="shared" si="28"/>
        <v>1122718</v>
      </c>
      <c r="U110" s="19">
        <f t="shared" si="28"/>
        <v>2097116</v>
      </c>
      <c r="V110" s="19">
        <f t="shared" si="28"/>
        <v>1260956</v>
      </c>
      <c r="W110" s="19">
        <f t="shared" si="28"/>
        <v>1373148</v>
      </c>
      <c r="X110" s="19">
        <f t="shared" si="28"/>
        <v>1422790</v>
      </c>
      <c r="Y110" s="19">
        <f t="shared" si="28"/>
        <v>1446250</v>
      </c>
      <c r="Z110" s="19">
        <f t="shared" si="28"/>
        <v>1099967</v>
      </c>
      <c r="AA110" s="19">
        <f t="shared" si="28"/>
        <v>1028597</v>
      </c>
      <c r="AB110" s="19">
        <f t="shared" si="28"/>
        <v>3286729</v>
      </c>
    </row>
    <row r="111" spans="1:31" ht="12.75" customHeight="1" x14ac:dyDescent="0.2">
      <c r="A111" s="20" t="s">
        <v>224</v>
      </c>
      <c r="B111" s="20">
        <v>2</v>
      </c>
      <c r="C111" s="20">
        <v>1</v>
      </c>
      <c r="D111" s="20">
        <v>1</v>
      </c>
      <c r="E111" s="20">
        <v>1</v>
      </c>
      <c r="F111" s="20">
        <v>1</v>
      </c>
      <c r="G111" s="20">
        <v>0</v>
      </c>
      <c r="H111" s="20">
        <v>0</v>
      </c>
      <c r="I111" s="21"/>
      <c r="J111" s="22"/>
      <c r="K111" s="23"/>
      <c r="L111" s="23" t="s">
        <v>225</v>
      </c>
      <c r="M111" s="28"/>
      <c r="N111" s="23"/>
      <c r="O111" s="23"/>
      <c r="P111" s="44"/>
      <c r="Q111" s="45">
        <v>493397</v>
      </c>
      <c r="R111" s="45">
        <v>854407</v>
      </c>
      <c r="S111" s="45">
        <v>504599</v>
      </c>
      <c r="T111" s="45">
        <v>479283</v>
      </c>
      <c r="U111" s="45">
        <v>493529</v>
      </c>
      <c r="V111" s="45">
        <v>482892</v>
      </c>
      <c r="W111" s="45">
        <v>469796</v>
      </c>
      <c r="X111" s="45">
        <v>577683</v>
      </c>
      <c r="Y111" s="45">
        <v>493572</v>
      </c>
      <c r="Z111" s="45">
        <v>492886</v>
      </c>
      <c r="AA111" s="45">
        <v>493436</v>
      </c>
      <c r="AB111" s="45">
        <v>547740</v>
      </c>
      <c r="AE111" s="15"/>
    </row>
    <row r="112" spans="1:31" ht="12.75" customHeight="1" x14ac:dyDescent="0.2">
      <c r="A112" s="20" t="s">
        <v>226</v>
      </c>
      <c r="B112" s="20">
        <v>2</v>
      </c>
      <c r="C112" s="20">
        <v>1</v>
      </c>
      <c r="D112" s="20">
        <v>1</v>
      </c>
      <c r="E112" s="20">
        <v>1</v>
      </c>
      <c r="F112" s="20">
        <v>2</v>
      </c>
      <c r="G112" s="20">
        <v>0</v>
      </c>
      <c r="H112" s="20">
        <v>0</v>
      </c>
      <c r="I112" s="21"/>
      <c r="J112" s="22"/>
      <c r="K112" s="23"/>
      <c r="L112" s="23" t="s">
        <v>227</v>
      </c>
      <c r="M112" s="28"/>
      <c r="N112" s="23"/>
      <c r="O112" s="23"/>
      <c r="P112" s="44"/>
      <c r="Q112" s="45">
        <v>0</v>
      </c>
      <c r="R112" s="45">
        <v>0</v>
      </c>
      <c r="S112" s="45">
        <v>65777</v>
      </c>
      <c r="T112" s="45">
        <v>131553</v>
      </c>
      <c r="U112" s="45">
        <v>154060</v>
      </c>
      <c r="V112" s="45">
        <v>154010</v>
      </c>
      <c r="W112" s="45">
        <v>142782</v>
      </c>
      <c r="X112" s="45">
        <v>131554</v>
      </c>
      <c r="Y112" s="45">
        <v>112778</v>
      </c>
      <c r="Z112" s="45">
        <v>94517</v>
      </c>
      <c r="AA112" s="45">
        <v>94517</v>
      </c>
      <c r="AB112" s="45">
        <v>173100</v>
      </c>
      <c r="AE112" s="15"/>
    </row>
    <row r="113" spans="1:31" ht="12.75" customHeight="1" x14ac:dyDescent="0.2">
      <c r="A113" s="20" t="s">
        <v>228</v>
      </c>
      <c r="B113" s="20">
        <v>2</v>
      </c>
      <c r="C113" s="20">
        <v>1</v>
      </c>
      <c r="D113" s="20">
        <v>1</v>
      </c>
      <c r="E113" s="20">
        <v>1</v>
      </c>
      <c r="F113" s="20">
        <v>3</v>
      </c>
      <c r="G113" s="20">
        <v>0</v>
      </c>
      <c r="H113" s="20">
        <v>0</v>
      </c>
      <c r="I113" s="21"/>
      <c r="J113" s="22"/>
      <c r="K113" s="23"/>
      <c r="L113" s="23" t="s">
        <v>229</v>
      </c>
      <c r="M113" s="28"/>
      <c r="N113" s="23"/>
      <c r="O113" s="23"/>
      <c r="P113" s="44"/>
      <c r="Q113" s="45">
        <v>16267</v>
      </c>
      <c r="R113" s="45">
        <v>545771</v>
      </c>
      <c r="S113" s="45">
        <v>132799</v>
      </c>
      <c r="T113" s="45">
        <v>24643</v>
      </c>
      <c r="U113" s="45">
        <v>113664</v>
      </c>
      <c r="V113" s="45">
        <v>125884</v>
      </c>
      <c r="W113" s="45">
        <v>15876</v>
      </c>
      <c r="X113" s="45">
        <v>38566</v>
      </c>
      <c r="Y113" s="45">
        <v>17908</v>
      </c>
      <c r="Z113" s="45">
        <v>16458</v>
      </c>
      <c r="AA113" s="45">
        <v>16843</v>
      </c>
      <c r="AB113" s="45">
        <v>1611702</v>
      </c>
      <c r="AE113" s="15"/>
    </row>
    <row r="114" spans="1:31" ht="12.75" customHeight="1" x14ac:dyDescent="0.2">
      <c r="A114" s="20" t="s">
        <v>230</v>
      </c>
      <c r="B114" s="20">
        <v>2</v>
      </c>
      <c r="C114" s="20">
        <v>1</v>
      </c>
      <c r="D114" s="20">
        <v>1</v>
      </c>
      <c r="E114" s="20">
        <v>1</v>
      </c>
      <c r="F114" s="20">
        <v>4</v>
      </c>
      <c r="G114" s="20">
        <v>0</v>
      </c>
      <c r="H114" s="20">
        <v>0</v>
      </c>
      <c r="I114" s="21"/>
      <c r="J114" s="23"/>
      <c r="K114" s="23"/>
      <c r="L114" s="23" t="s">
        <v>231</v>
      </c>
      <c r="M114" s="28"/>
      <c r="N114" s="23"/>
      <c r="O114" s="28"/>
      <c r="P114" s="44"/>
      <c r="Q114" s="45">
        <v>379353</v>
      </c>
      <c r="R114" s="45">
        <v>185970</v>
      </c>
      <c r="S114" s="45">
        <v>333448</v>
      </c>
      <c r="T114" s="45">
        <v>79404</v>
      </c>
      <c r="U114" s="45">
        <v>919299</v>
      </c>
      <c r="V114" s="45">
        <v>73819</v>
      </c>
      <c r="W114" s="45">
        <v>320343</v>
      </c>
      <c r="X114" s="45">
        <v>257128</v>
      </c>
      <c r="Y114" s="45">
        <v>326889</v>
      </c>
      <c r="Z114" s="45">
        <v>76918</v>
      </c>
      <c r="AA114" s="45">
        <v>0</v>
      </c>
      <c r="AB114" s="45">
        <v>261536</v>
      </c>
      <c r="AE114" s="15"/>
    </row>
    <row r="115" spans="1:31" ht="12.75" customHeight="1" x14ac:dyDescent="0.2">
      <c r="A115" s="20" t="s">
        <v>232</v>
      </c>
      <c r="B115" s="20">
        <v>2</v>
      </c>
      <c r="C115" s="20">
        <v>1</v>
      </c>
      <c r="D115" s="20">
        <v>1</v>
      </c>
      <c r="E115" s="20">
        <v>1</v>
      </c>
      <c r="F115" s="20">
        <v>5</v>
      </c>
      <c r="G115" s="20">
        <v>0</v>
      </c>
      <c r="H115" s="20">
        <v>0</v>
      </c>
      <c r="I115" s="21"/>
      <c r="J115" s="22"/>
      <c r="K115" s="23"/>
      <c r="L115" s="23" t="s">
        <v>233</v>
      </c>
      <c r="M115" s="28"/>
      <c r="N115" s="23"/>
      <c r="O115" s="23"/>
      <c r="P115" s="44"/>
      <c r="Q115" s="45">
        <v>424351</v>
      </c>
      <c r="R115" s="45">
        <v>415566</v>
      </c>
      <c r="S115" s="45">
        <v>416093</v>
      </c>
      <c r="T115" s="45">
        <v>407835</v>
      </c>
      <c r="U115" s="45">
        <v>416564</v>
      </c>
      <c r="V115" s="45">
        <v>424351</v>
      </c>
      <c r="W115" s="45">
        <v>424351</v>
      </c>
      <c r="X115" s="45">
        <v>417859</v>
      </c>
      <c r="Y115" s="45">
        <v>424351</v>
      </c>
      <c r="Z115" s="45">
        <v>419188</v>
      </c>
      <c r="AA115" s="45">
        <v>423801</v>
      </c>
      <c r="AB115" s="45">
        <v>692651</v>
      </c>
      <c r="AE115" s="15"/>
    </row>
    <row r="116" spans="1:31" ht="12.75" customHeight="1" x14ac:dyDescent="0.2">
      <c r="A116" s="20" t="s">
        <v>234</v>
      </c>
      <c r="B116" s="20">
        <v>2</v>
      </c>
      <c r="C116" s="20">
        <v>1</v>
      </c>
      <c r="D116" s="20">
        <v>1</v>
      </c>
      <c r="E116" s="20">
        <v>1</v>
      </c>
      <c r="F116" s="20">
        <v>6</v>
      </c>
      <c r="G116" s="20">
        <v>0</v>
      </c>
      <c r="H116" s="20">
        <v>0</v>
      </c>
      <c r="I116" s="21"/>
      <c r="J116" s="22"/>
      <c r="K116" s="23"/>
      <c r="L116" s="23" t="s">
        <v>235</v>
      </c>
      <c r="M116" s="28"/>
      <c r="N116" s="46"/>
      <c r="O116" s="23"/>
      <c r="P116" s="44"/>
      <c r="Q116" s="45">
        <v>115200</v>
      </c>
      <c r="R116" s="45">
        <v>0</v>
      </c>
      <c r="S116" s="45">
        <v>0</v>
      </c>
      <c r="T116" s="45">
        <v>0</v>
      </c>
      <c r="U116" s="45">
        <v>0</v>
      </c>
      <c r="V116" s="45">
        <v>0</v>
      </c>
      <c r="W116" s="45">
        <v>0</v>
      </c>
      <c r="X116" s="45">
        <v>0</v>
      </c>
      <c r="Y116" s="45">
        <v>70752</v>
      </c>
      <c r="Z116" s="45">
        <v>0</v>
      </c>
      <c r="AA116" s="45">
        <v>0</v>
      </c>
      <c r="AB116" s="45">
        <v>0</v>
      </c>
      <c r="AE116" s="15"/>
    </row>
    <row r="117" spans="1:31" ht="12.75" customHeight="1" x14ac:dyDescent="0.2">
      <c r="A117" s="20" t="s">
        <v>236</v>
      </c>
      <c r="B117" s="20">
        <v>2</v>
      </c>
      <c r="C117" s="20">
        <v>1</v>
      </c>
      <c r="D117" s="20">
        <v>1</v>
      </c>
      <c r="E117" s="20">
        <v>1</v>
      </c>
      <c r="F117" s="20">
        <v>7</v>
      </c>
      <c r="G117" s="20">
        <v>0</v>
      </c>
      <c r="H117" s="20">
        <v>0</v>
      </c>
      <c r="I117" s="21"/>
      <c r="J117" s="22"/>
      <c r="K117" s="23"/>
      <c r="L117" s="23" t="s">
        <v>237</v>
      </c>
      <c r="M117" s="28"/>
      <c r="N117" s="23"/>
      <c r="O117" s="23"/>
      <c r="P117" s="44"/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45">
        <v>0</v>
      </c>
      <c r="W117" s="45">
        <v>0</v>
      </c>
      <c r="X117" s="45">
        <v>0</v>
      </c>
      <c r="Y117" s="45">
        <v>0</v>
      </c>
      <c r="Z117" s="45">
        <v>0</v>
      </c>
      <c r="AA117" s="45">
        <v>0</v>
      </c>
      <c r="AB117" s="45">
        <v>0</v>
      </c>
      <c r="AE117" s="15"/>
    </row>
    <row r="118" spans="1:31" ht="12.75" customHeight="1" x14ac:dyDescent="0.2">
      <c r="A118" s="20" t="s">
        <v>238</v>
      </c>
      <c r="B118" s="20">
        <v>2</v>
      </c>
      <c r="C118" s="20">
        <v>1</v>
      </c>
      <c r="D118" s="20">
        <v>1</v>
      </c>
      <c r="E118" s="20">
        <v>1</v>
      </c>
      <c r="F118" s="20">
        <v>8</v>
      </c>
      <c r="G118" s="20">
        <v>0</v>
      </c>
      <c r="H118" s="20">
        <v>0</v>
      </c>
      <c r="I118" s="21"/>
      <c r="J118" s="22"/>
      <c r="K118" s="23"/>
      <c r="L118" s="23" t="s">
        <v>239</v>
      </c>
      <c r="M118" s="28"/>
      <c r="N118" s="46"/>
      <c r="O118" s="23"/>
      <c r="P118" s="44"/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E118" s="15"/>
    </row>
    <row r="119" spans="1:31" ht="12.75" customHeight="1" x14ac:dyDescent="0.2">
      <c r="A119" s="16" t="s">
        <v>240</v>
      </c>
      <c r="B119" s="16">
        <v>2</v>
      </c>
      <c r="C119" s="16">
        <v>1</v>
      </c>
      <c r="D119" s="16">
        <v>2</v>
      </c>
      <c r="E119" s="16">
        <v>0</v>
      </c>
      <c r="F119" s="16">
        <v>0</v>
      </c>
      <c r="G119" s="16">
        <v>0</v>
      </c>
      <c r="H119" s="16">
        <v>0</v>
      </c>
      <c r="I119" s="11"/>
      <c r="J119" s="12"/>
      <c r="K119" s="17" t="s">
        <v>241</v>
      </c>
      <c r="L119" s="17"/>
      <c r="M119" s="17"/>
      <c r="N119" s="17"/>
      <c r="O119" s="17"/>
      <c r="P119" s="43"/>
      <c r="Q119" s="19">
        <f t="shared" ref="Q119:AB119" si="29">+Q120+Q121+Q122+Q123+Q124+Q125+Q126+Q127+Q128+Q129</f>
        <v>16341</v>
      </c>
      <c r="R119" s="19">
        <f t="shared" si="29"/>
        <v>47361</v>
      </c>
      <c r="S119" s="19">
        <f t="shared" si="29"/>
        <v>25772</v>
      </c>
      <c r="T119" s="19">
        <f t="shared" si="29"/>
        <v>37389</v>
      </c>
      <c r="U119" s="19">
        <f t="shared" si="29"/>
        <v>16340</v>
      </c>
      <c r="V119" s="19">
        <f t="shared" si="29"/>
        <v>56991</v>
      </c>
      <c r="W119" s="19">
        <f t="shared" si="29"/>
        <v>510945</v>
      </c>
      <c r="X119" s="19">
        <f t="shared" si="29"/>
        <v>153095</v>
      </c>
      <c r="Y119" s="19">
        <f t="shared" si="29"/>
        <v>161088</v>
      </c>
      <c r="Z119" s="19">
        <f t="shared" si="29"/>
        <v>192435</v>
      </c>
      <c r="AA119" s="19">
        <f t="shared" si="29"/>
        <v>125989</v>
      </c>
      <c r="AB119" s="19">
        <f t="shared" si="29"/>
        <v>715807</v>
      </c>
      <c r="AE119" s="15"/>
    </row>
    <row r="120" spans="1:31" ht="12.75" customHeight="1" x14ac:dyDescent="0.2">
      <c r="A120" s="20" t="s">
        <v>242</v>
      </c>
      <c r="B120" s="20">
        <v>2</v>
      </c>
      <c r="C120" s="20">
        <v>1</v>
      </c>
      <c r="D120" s="20">
        <v>2</v>
      </c>
      <c r="E120" s="20">
        <v>1</v>
      </c>
      <c r="F120" s="20">
        <v>0</v>
      </c>
      <c r="G120" s="20">
        <v>0</v>
      </c>
      <c r="H120" s="20">
        <v>0</v>
      </c>
      <c r="I120" s="21"/>
      <c r="J120" s="22"/>
      <c r="K120" s="23"/>
      <c r="L120" s="23" t="s">
        <v>243</v>
      </c>
      <c r="M120" s="23"/>
      <c r="N120" s="23"/>
      <c r="O120" s="47"/>
      <c r="P120" s="44"/>
      <c r="Q120" s="45">
        <v>5161</v>
      </c>
      <c r="R120" s="45">
        <v>15774</v>
      </c>
      <c r="S120" s="45">
        <v>7022</v>
      </c>
      <c r="T120" s="45">
        <v>3434</v>
      </c>
      <c r="U120" s="45">
        <v>3321</v>
      </c>
      <c r="V120" s="45">
        <v>10069</v>
      </c>
      <c r="W120" s="45">
        <v>11150</v>
      </c>
      <c r="X120" s="45">
        <v>41188</v>
      </c>
      <c r="Y120" s="45">
        <v>31465</v>
      </c>
      <c r="Z120" s="45">
        <v>50931</v>
      </c>
      <c r="AA120" s="45">
        <v>33276</v>
      </c>
      <c r="AB120" s="45">
        <v>200231</v>
      </c>
      <c r="AE120" s="15"/>
    </row>
    <row r="121" spans="1:31" ht="12.75" customHeight="1" x14ac:dyDescent="0.2">
      <c r="A121" s="20" t="s">
        <v>244</v>
      </c>
      <c r="B121" s="20">
        <v>2</v>
      </c>
      <c r="C121" s="20">
        <v>1</v>
      </c>
      <c r="D121" s="20">
        <v>2</v>
      </c>
      <c r="E121" s="20">
        <v>2</v>
      </c>
      <c r="F121" s="20">
        <v>0</v>
      </c>
      <c r="G121" s="20">
        <v>0</v>
      </c>
      <c r="H121" s="20">
        <v>0</v>
      </c>
      <c r="I121" s="21"/>
      <c r="J121" s="22"/>
      <c r="K121" s="23"/>
      <c r="L121" s="23" t="s">
        <v>245</v>
      </c>
      <c r="M121" s="23"/>
      <c r="N121" s="23"/>
      <c r="O121" s="23"/>
      <c r="P121" s="44"/>
      <c r="Q121" s="45">
        <v>11180</v>
      </c>
      <c r="R121" s="45">
        <v>5037</v>
      </c>
      <c r="S121" s="45">
        <v>2908</v>
      </c>
      <c r="T121" s="45">
        <v>5960</v>
      </c>
      <c r="U121" s="45">
        <v>9773</v>
      </c>
      <c r="V121" s="45">
        <v>28699</v>
      </c>
      <c r="W121" s="45">
        <v>15845</v>
      </c>
      <c r="X121" s="45">
        <v>19973</v>
      </c>
      <c r="Y121" s="45">
        <v>17074</v>
      </c>
      <c r="Z121" s="45">
        <v>9672</v>
      </c>
      <c r="AA121" s="45">
        <v>14324</v>
      </c>
      <c r="AB121" s="45">
        <v>54563</v>
      </c>
      <c r="AE121" s="15"/>
    </row>
    <row r="122" spans="1:31" ht="12.75" customHeight="1" x14ac:dyDescent="0.2">
      <c r="A122" s="20" t="s">
        <v>246</v>
      </c>
      <c r="B122" s="20">
        <v>2</v>
      </c>
      <c r="C122" s="20">
        <v>1</v>
      </c>
      <c r="D122" s="20">
        <v>2</v>
      </c>
      <c r="E122" s="20">
        <v>3</v>
      </c>
      <c r="F122" s="20">
        <v>0</v>
      </c>
      <c r="G122" s="20">
        <v>0</v>
      </c>
      <c r="H122" s="20">
        <v>0</v>
      </c>
      <c r="I122" s="21"/>
      <c r="J122" s="22"/>
      <c r="K122" s="23"/>
      <c r="L122" s="23" t="s">
        <v>247</v>
      </c>
      <c r="M122" s="23"/>
      <c r="N122" s="23"/>
      <c r="O122" s="23"/>
      <c r="P122" s="44"/>
      <c r="Q122" s="45">
        <v>0</v>
      </c>
      <c r="R122" s="45">
        <v>0</v>
      </c>
      <c r="S122" s="45">
        <v>0</v>
      </c>
      <c r="T122" s="45">
        <v>0</v>
      </c>
      <c r="U122" s="45">
        <v>0</v>
      </c>
      <c r="V122" s="45">
        <v>0</v>
      </c>
      <c r="W122" s="45">
        <v>0</v>
      </c>
      <c r="X122" s="45">
        <v>0</v>
      </c>
      <c r="Y122" s="45">
        <v>0</v>
      </c>
      <c r="Z122" s="45">
        <v>0</v>
      </c>
      <c r="AA122" s="45">
        <v>0</v>
      </c>
      <c r="AB122" s="45">
        <v>0</v>
      </c>
      <c r="AE122" s="15"/>
    </row>
    <row r="123" spans="1:31" ht="12.75" customHeight="1" x14ac:dyDescent="0.2">
      <c r="A123" s="20" t="s">
        <v>248</v>
      </c>
      <c r="B123" s="20">
        <v>2</v>
      </c>
      <c r="C123" s="20">
        <v>1</v>
      </c>
      <c r="D123" s="20">
        <v>2</v>
      </c>
      <c r="E123" s="20">
        <v>4</v>
      </c>
      <c r="F123" s="20">
        <v>0</v>
      </c>
      <c r="G123" s="20">
        <v>0</v>
      </c>
      <c r="H123" s="20">
        <v>0</v>
      </c>
      <c r="I123" s="21"/>
      <c r="J123" s="22"/>
      <c r="K123" s="23"/>
      <c r="L123" s="23" t="s">
        <v>249</v>
      </c>
      <c r="M123" s="23"/>
      <c r="N123" s="23"/>
      <c r="O123" s="23"/>
      <c r="P123" s="44"/>
      <c r="Q123" s="45">
        <v>0</v>
      </c>
      <c r="R123" s="45">
        <v>4431</v>
      </c>
      <c r="S123" s="45">
        <v>3860</v>
      </c>
      <c r="T123" s="45">
        <v>1661</v>
      </c>
      <c r="U123" s="45">
        <v>146</v>
      </c>
      <c r="V123" s="45">
        <v>390</v>
      </c>
      <c r="W123" s="45">
        <v>29929</v>
      </c>
      <c r="X123" s="45">
        <v>0</v>
      </c>
      <c r="Y123" s="45">
        <v>20829</v>
      </c>
      <c r="Z123" s="45">
        <v>22826</v>
      </c>
      <c r="AA123" s="45">
        <v>1000</v>
      </c>
      <c r="AB123" s="45">
        <v>101053</v>
      </c>
      <c r="AE123" s="15"/>
    </row>
    <row r="124" spans="1:31" ht="12.75" customHeight="1" x14ac:dyDescent="0.2">
      <c r="A124" s="20" t="s">
        <v>250</v>
      </c>
      <c r="B124" s="20">
        <v>2</v>
      </c>
      <c r="C124" s="20">
        <v>1</v>
      </c>
      <c r="D124" s="20">
        <v>2</v>
      </c>
      <c r="E124" s="20">
        <v>5</v>
      </c>
      <c r="F124" s="20">
        <v>0</v>
      </c>
      <c r="G124" s="20">
        <v>0</v>
      </c>
      <c r="H124" s="20">
        <v>0</v>
      </c>
      <c r="I124" s="21"/>
      <c r="J124" s="22"/>
      <c r="K124" s="23"/>
      <c r="L124" s="23" t="s">
        <v>251</v>
      </c>
      <c r="M124" s="23"/>
      <c r="N124" s="23"/>
      <c r="O124" s="23"/>
      <c r="P124" s="44"/>
      <c r="Q124" s="45">
        <v>0</v>
      </c>
      <c r="R124" s="45">
        <v>0</v>
      </c>
      <c r="S124" s="45">
        <v>0</v>
      </c>
      <c r="T124" s="45">
        <v>0</v>
      </c>
      <c r="U124" s="45">
        <v>0</v>
      </c>
      <c r="V124" s="45">
        <v>1359</v>
      </c>
      <c r="W124" s="45">
        <v>0</v>
      </c>
      <c r="X124" s="45">
        <v>0</v>
      </c>
      <c r="Y124" s="45">
        <v>0</v>
      </c>
      <c r="Z124" s="45">
        <v>2200</v>
      </c>
      <c r="AA124" s="45">
        <v>843</v>
      </c>
      <c r="AB124" s="45">
        <v>64483</v>
      </c>
      <c r="AE124" s="15"/>
    </row>
    <row r="125" spans="1:31" ht="12.75" customHeight="1" x14ac:dyDescent="0.2">
      <c r="A125" s="20" t="s">
        <v>252</v>
      </c>
      <c r="B125" s="20">
        <v>2</v>
      </c>
      <c r="C125" s="20">
        <v>1</v>
      </c>
      <c r="D125" s="20">
        <v>2</v>
      </c>
      <c r="E125" s="20">
        <v>6</v>
      </c>
      <c r="F125" s="20">
        <v>0</v>
      </c>
      <c r="G125" s="20">
        <v>0</v>
      </c>
      <c r="H125" s="20">
        <v>0</v>
      </c>
      <c r="I125" s="21"/>
      <c r="J125" s="22"/>
      <c r="K125" s="23"/>
      <c r="L125" s="23" t="s">
        <v>253</v>
      </c>
      <c r="M125" s="23"/>
      <c r="N125" s="23"/>
      <c r="O125" s="23"/>
      <c r="P125" s="44"/>
      <c r="Q125" s="45">
        <v>0</v>
      </c>
      <c r="R125" s="45">
        <v>0</v>
      </c>
      <c r="S125" s="45">
        <v>4759</v>
      </c>
      <c r="T125" s="45">
        <v>0</v>
      </c>
      <c r="U125" s="45">
        <v>0</v>
      </c>
      <c r="V125" s="45">
        <v>60</v>
      </c>
      <c r="W125" s="45">
        <v>415261</v>
      </c>
      <c r="X125" s="45">
        <v>67220</v>
      </c>
      <c r="Y125" s="45">
        <v>67369</v>
      </c>
      <c r="Z125" s="45">
        <v>67330</v>
      </c>
      <c r="AA125" s="45">
        <v>60945</v>
      </c>
      <c r="AB125" s="45">
        <v>100205</v>
      </c>
      <c r="AE125" s="15"/>
    </row>
    <row r="126" spans="1:31" ht="12.75" customHeight="1" x14ac:dyDescent="0.2">
      <c r="A126" s="20" t="s">
        <v>254</v>
      </c>
      <c r="B126" s="20">
        <v>2</v>
      </c>
      <c r="C126" s="20">
        <v>1</v>
      </c>
      <c r="D126" s="20">
        <v>2</v>
      </c>
      <c r="E126" s="20">
        <v>7</v>
      </c>
      <c r="F126" s="20">
        <v>0</v>
      </c>
      <c r="G126" s="20">
        <v>0</v>
      </c>
      <c r="H126" s="20">
        <v>0</v>
      </c>
      <c r="I126" s="21"/>
      <c r="J126" s="22"/>
      <c r="K126" s="23"/>
      <c r="L126" s="23" t="s">
        <v>255</v>
      </c>
      <c r="M126" s="23"/>
      <c r="N126" s="23"/>
      <c r="O126" s="48"/>
      <c r="P126" s="44"/>
      <c r="Q126" s="45">
        <v>0</v>
      </c>
      <c r="R126" s="45">
        <v>0</v>
      </c>
      <c r="S126" s="45">
        <v>2548</v>
      </c>
      <c r="T126" s="45">
        <v>21795</v>
      </c>
      <c r="U126" s="45">
        <v>324</v>
      </c>
      <c r="V126" s="45">
        <v>903</v>
      </c>
      <c r="W126" s="45">
        <v>20400</v>
      </c>
      <c r="X126" s="45">
        <v>5059</v>
      </c>
      <c r="Y126" s="45">
        <v>20000</v>
      </c>
      <c r="Z126" s="45">
        <v>14734</v>
      </c>
      <c r="AA126" s="45">
        <v>1739</v>
      </c>
      <c r="AB126" s="45">
        <v>172764</v>
      </c>
      <c r="AE126" s="15"/>
    </row>
    <row r="127" spans="1:31" ht="12.75" customHeight="1" x14ac:dyDescent="0.2">
      <c r="A127" s="20" t="s">
        <v>256</v>
      </c>
      <c r="B127" s="20">
        <v>2</v>
      </c>
      <c r="C127" s="20">
        <v>1</v>
      </c>
      <c r="D127" s="20">
        <v>2</v>
      </c>
      <c r="E127" s="20">
        <v>8</v>
      </c>
      <c r="F127" s="20">
        <v>0</v>
      </c>
      <c r="G127" s="20">
        <v>0</v>
      </c>
      <c r="H127" s="20">
        <v>0</v>
      </c>
      <c r="I127" s="21"/>
      <c r="J127" s="22"/>
      <c r="K127" s="23"/>
      <c r="L127" s="23" t="s">
        <v>257</v>
      </c>
      <c r="M127" s="23"/>
      <c r="N127" s="23"/>
      <c r="O127" s="23"/>
      <c r="P127" s="44"/>
      <c r="Q127" s="45">
        <v>0</v>
      </c>
      <c r="R127" s="45">
        <v>0</v>
      </c>
      <c r="S127" s="45">
        <v>0</v>
      </c>
      <c r="T127" s="45">
        <v>0</v>
      </c>
      <c r="U127" s="45">
        <v>0</v>
      </c>
      <c r="V127" s="45">
        <v>0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E127" s="15"/>
    </row>
    <row r="128" spans="1:31" ht="12.75" customHeight="1" x14ac:dyDescent="0.2">
      <c r="A128" s="20" t="s">
        <v>258</v>
      </c>
      <c r="B128" s="20">
        <v>2</v>
      </c>
      <c r="C128" s="20">
        <v>1</v>
      </c>
      <c r="D128" s="20">
        <v>2</v>
      </c>
      <c r="E128" s="20">
        <v>9</v>
      </c>
      <c r="F128" s="20">
        <v>0</v>
      </c>
      <c r="G128" s="20">
        <v>0</v>
      </c>
      <c r="H128" s="20">
        <v>0</v>
      </c>
      <c r="I128" s="21"/>
      <c r="J128" s="22"/>
      <c r="K128" s="23"/>
      <c r="L128" s="23" t="s">
        <v>259</v>
      </c>
      <c r="M128" s="46"/>
      <c r="N128" s="49"/>
      <c r="O128" s="23"/>
      <c r="P128" s="44"/>
      <c r="Q128" s="45">
        <v>0</v>
      </c>
      <c r="R128" s="45">
        <v>22119</v>
      </c>
      <c r="S128" s="45">
        <v>4675</v>
      </c>
      <c r="T128" s="45">
        <v>4539</v>
      </c>
      <c r="U128" s="45">
        <v>2776</v>
      </c>
      <c r="V128" s="45">
        <v>15511</v>
      </c>
      <c r="W128" s="45">
        <v>18360</v>
      </c>
      <c r="X128" s="45">
        <v>19655</v>
      </c>
      <c r="Y128" s="45">
        <v>4351</v>
      </c>
      <c r="Z128" s="45">
        <v>24742</v>
      </c>
      <c r="AA128" s="45">
        <v>13862</v>
      </c>
      <c r="AB128" s="45">
        <v>22508</v>
      </c>
      <c r="AE128" s="15"/>
    </row>
    <row r="129" spans="1:31" ht="12.75" customHeight="1" x14ac:dyDescent="0.2">
      <c r="A129" s="20" t="s">
        <v>260</v>
      </c>
      <c r="B129" s="20">
        <v>5</v>
      </c>
      <c r="C129" s="20">
        <v>1</v>
      </c>
      <c r="D129" s="20">
        <v>2</v>
      </c>
      <c r="E129" s="20">
        <v>1</v>
      </c>
      <c r="F129" s="20">
        <v>2</v>
      </c>
      <c r="G129" s="20">
        <v>3</v>
      </c>
      <c r="H129" s="20">
        <v>0</v>
      </c>
      <c r="I129" s="21"/>
      <c r="J129" s="22"/>
      <c r="K129" s="23"/>
      <c r="L129" s="23" t="s">
        <v>261</v>
      </c>
      <c r="M129" s="23"/>
      <c r="N129" s="28"/>
      <c r="O129" s="28"/>
      <c r="P129" s="44"/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0</v>
      </c>
      <c r="Z129" s="45">
        <v>0</v>
      </c>
      <c r="AA129" s="45">
        <v>0</v>
      </c>
      <c r="AB129" s="45">
        <v>0</v>
      </c>
      <c r="AE129" s="15"/>
    </row>
    <row r="130" spans="1:31" ht="12.75" customHeight="1" x14ac:dyDescent="0.2">
      <c r="A130" s="16" t="s">
        <v>262</v>
      </c>
      <c r="B130" s="16">
        <v>2</v>
      </c>
      <c r="C130" s="16">
        <v>1</v>
      </c>
      <c r="D130" s="16">
        <v>3</v>
      </c>
      <c r="E130" s="16">
        <v>0</v>
      </c>
      <c r="F130" s="16">
        <v>0</v>
      </c>
      <c r="G130" s="16">
        <v>0</v>
      </c>
      <c r="H130" s="16">
        <v>0</v>
      </c>
      <c r="I130" s="11"/>
      <c r="J130" s="12"/>
      <c r="K130" s="17" t="s">
        <v>263</v>
      </c>
      <c r="L130" s="17"/>
      <c r="M130" s="17"/>
      <c r="N130" s="17"/>
      <c r="O130" s="17"/>
      <c r="P130" s="43"/>
      <c r="Q130" s="19">
        <f t="shared" ref="Q130:AB130" si="30">+Q131+Q132+Q133+Q134+Q135+Q136+Q137+Q138+Q139</f>
        <v>1179122</v>
      </c>
      <c r="R130" s="19">
        <f t="shared" si="30"/>
        <v>10559920</v>
      </c>
      <c r="S130" s="19">
        <f t="shared" si="30"/>
        <v>7883538</v>
      </c>
      <c r="T130" s="19">
        <f t="shared" si="30"/>
        <v>3422108</v>
      </c>
      <c r="U130" s="19">
        <f t="shared" si="30"/>
        <v>8612552</v>
      </c>
      <c r="V130" s="19">
        <f t="shared" si="30"/>
        <v>8574733</v>
      </c>
      <c r="W130" s="19">
        <f t="shared" si="30"/>
        <v>5550764</v>
      </c>
      <c r="X130" s="19">
        <f t="shared" si="30"/>
        <v>7526941</v>
      </c>
      <c r="Y130" s="19">
        <f t="shared" si="30"/>
        <v>6789174</v>
      </c>
      <c r="Z130" s="19">
        <f t="shared" si="30"/>
        <v>6490756</v>
      </c>
      <c r="AA130" s="19">
        <f t="shared" si="30"/>
        <v>6031959</v>
      </c>
      <c r="AB130" s="19">
        <f t="shared" si="30"/>
        <v>23604578</v>
      </c>
      <c r="AE130" s="15"/>
    </row>
    <row r="131" spans="1:31" ht="12.75" customHeight="1" x14ac:dyDescent="0.2">
      <c r="A131" s="20" t="s">
        <v>264</v>
      </c>
      <c r="B131" s="20">
        <v>2</v>
      </c>
      <c r="C131" s="20">
        <v>1</v>
      </c>
      <c r="D131" s="20">
        <v>3</v>
      </c>
      <c r="E131" s="20">
        <v>1</v>
      </c>
      <c r="F131" s="20">
        <v>0</v>
      </c>
      <c r="G131" s="20">
        <v>0</v>
      </c>
      <c r="H131" s="20">
        <v>0</v>
      </c>
      <c r="I131" s="21"/>
      <c r="J131" s="22"/>
      <c r="K131" s="23"/>
      <c r="L131" s="23" t="s">
        <v>265</v>
      </c>
      <c r="M131" s="23"/>
      <c r="N131" s="23"/>
      <c r="O131" s="23"/>
      <c r="P131" s="44"/>
      <c r="Q131" s="26">
        <v>172278</v>
      </c>
      <c r="R131" s="26">
        <v>147981</v>
      </c>
      <c r="S131" s="26">
        <v>150575</v>
      </c>
      <c r="T131" s="26">
        <v>166438</v>
      </c>
      <c r="U131" s="26">
        <v>170915</v>
      </c>
      <c r="V131" s="26">
        <v>198483</v>
      </c>
      <c r="W131" s="26">
        <v>203322</v>
      </c>
      <c r="X131" s="26">
        <v>201636</v>
      </c>
      <c r="Y131" s="26">
        <v>205016</v>
      </c>
      <c r="Z131" s="26">
        <v>185136</v>
      </c>
      <c r="AA131" s="26">
        <v>221112</v>
      </c>
      <c r="AB131" s="26">
        <v>199847</v>
      </c>
      <c r="AE131" s="15"/>
    </row>
    <row r="132" spans="1:31" ht="12.75" customHeight="1" x14ac:dyDescent="0.2">
      <c r="A132" s="20" t="s">
        <v>266</v>
      </c>
      <c r="B132" s="20">
        <v>2</v>
      </c>
      <c r="C132" s="20">
        <v>1</v>
      </c>
      <c r="D132" s="20">
        <v>3</v>
      </c>
      <c r="E132" s="20">
        <v>2</v>
      </c>
      <c r="F132" s="20">
        <v>0</v>
      </c>
      <c r="G132" s="20">
        <v>0</v>
      </c>
      <c r="H132" s="20">
        <v>0</v>
      </c>
      <c r="I132" s="21"/>
      <c r="J132" s="22"/>
      <c r="K132" s="23"/>
      <c r="L132" s="23" t="s">
        <v>267</v>
      </c>
      <c r="M132" s="23"/>
      <c r="N132" s="23"/>
      <c r="O132" s="23"/>
      <c r="P132" s="44"/>
      <c r="Q132" s="25">
        <v>22788</v>
      </c>
      <c r="R132" s="25">
        <v>233332</v>
      </c>
      <c r="S132" s="25">
        <v>548525</v>
      </c>
      <c r="T132" s="25">
        <v>321315</v>
      </c>
      <c r="U132" s="25">
        <v>397507</v>
      </c>
      <c r="V132" s="25">
        <v>51723</v>
      </c>
      <c r="W132" s="25">
        <v>18723</v>
      </c>
      <c r="X132" s="25">
        <v>1051142</v>
      </c>
      <c r="Y132" s="25">
        <v>628422</v>
      </c>
      <c r="Z132" s="25">
        <v>453597</v>
      </c>
      <c r="AA132" s="25">
        <v>813219</v>
      </c>
      <c r="AB132" s="25">
        <v>920636</v>
      </c>
      <c r="AE132" s="15"/>
    </row>
    <row r="133" spans="1:31" ht="12.75" customHeight="1" x14ac:dyDescent="0.2">
      <c r="A133" s="20" t="s">
        <v>268</v>
      </c>
      <c r="B133" s="20">
        <v>2</v>
      </c>
      <c r="C133" s="20">
        <v>1</v>
      </c>
      <c r="D133" s="20">
        <v>3</v>
      </c>
      <c r="E133" s="20">
        <v>3</v>
      </c>
      <c r="F133" s="20">
        <v>0</v>
      </c>
      <c r="G133" s="20">
        <v>0</v>
      </c>
      <c r="H133" s="20">
        <v>0</v>
      </c>
      <c r="I133" s="21"/>
      <c r="J133" s="22"/>
      <c r="K133" s="23"/>
      <c r="L133" s="23" t="s">
        <v>269</v>
      </c>
      <c r="M133" s="23"/>
      <c r="N133" s="23"/>
      <c r="O133" s="23"/>
      <c r="P133" s="44"/>
      <c r="Q133" s="26">
        <v>160645</v>
      </c>
      <c r="R133" s="26">
        <v>676132</v>
      </c>
      <c r="S133" s="26">
        <v>1032398</v>
      </c>
      <c r="T133" s="26">
        <v>919668</v>
      </c>
      <c r="U133" s="26">
        <v>1760024</v>
      </c>
      <c r="V133" s="26">
        <v>751418</v>
      </c>
      <c r="W133" s="26">
        <v>2116098</v>
      </c>
      <c r="X133" s="26">
        <v>1127180</v>
      </c>
      <c r="Y133" s="26">
        <v>556161</v>
      </c>
      <c r="Z133" s="26">
        <v>2366793</v>
      </c>
      <c r="AA133" s="26">
        <v>1620288</v>
      </c>
      <c r="AB133" s="26">
        <v>5187939</v>
      </c>
      <c r="AE133" s="15"/>
    </row>
    <row r="134" spans="1:31" ht="12.75" customHeight="1" x14ac:dyDescent="0.2">
      <c r="A134" s="20" t="s">
        <v>270</v>
      </c>
      <c r="B134" s="20">
        <v>2</v>
      </c>
      <c r="C134" s="20">
        <v>1</v>
      </c>
      <c r="D134" s="20">
        <v>3</v>
      </c>
      <c r="E134" s="20">
        <v>4</v>
      </c>
      <c r="F134" s="20">
        <v>0</v>
      </c>
      <c r="G134" s="20">
        <v>0</v>
      </c>
      <c r="H134" s="20">
        <v>0</v>
      </c>
      <c r="I134" s="50"/>
      <c r="J134" s="22"/>
      <c r="K134" s="23"/>
      <c r="L134" s="23" t="s">
        <v>271</v>
      </c>
      <c r="M134" s="23"/>
      <c r="N134" s="23"/>
      <c r="O134" s="23"/>
      <c r="P134" s="44"/>
      <c r="Q134" s="26">
        <v>2598</v>
      </c>
      <c r="R134" s="26">
        <v>17403</v>
      </c>
      <c r="S134" s="26">
        <v>25961</v>
      </c>
      <c r="T134" s="26">
        <v>7144</v>
      </c>
      <c r="U134" s="26">
        <v>13410</v>
      </c>
      <c r="V134" s="26">
        <v>6226118</v>
      </c>
      <c r="W134" s="26">
        <v>375305</v>
      </c>
      <c r="X134" s="26">
        <v>10617</v>
      </c>
      <c r="Y134" s="26">
        <v>8186</v>
      </c>
      <c r="Z134" s="26">
        <v>33391</v>
      </c>
      <c r="AA134" s="26">
        <v>8288</v>
      </c>
      <c r="AB134" s="26">
        <v>23349</v>
      </c>
      <c r="AE134" s="15"/>
    </row>
    <row r="135" spans="1:31" ht="12.75" customHeight="1" x14ac:dyDescent="0.2">
      <c r="A135" s="20" t="s">
        <v>272</v>
      </c>
      <c r="B135" s="20">
        <v>2</v>
      </c>
      <c r="C135" s="20">
        <v>1</v>
      </c>
      <c r="D135" s="20">
        <v>3</v>
      </c>
      <c r="E135" s="20">
        <v>5</v>
      </c>
      <c r="F135" s="20">
        <v>0</v>
      </c>
      <c r="G135" s="20">
        <v>0</v>
      </c>
      <c r="H135" s="20">
        <v>0</v>
      </c>
      <c r="I135" s="21"/>
      <c r="J135" s="22"/>
      <c r="K135" s="48"/>
      <c r="L135" s="23" t="s">
        <v>273</v>
      </c>
      <c r="M135" s="23"/>
      <c r="N135" s="23"/>
      <c r="O135" s="23"/>
      <c r="P135" s="44"/>
      <c r="Q135" s="26">
        <v>4592</v>
      </c>
      <c r="R135" s="26">
        <v>7425772</v>
      </c>
      <c r="S135" s="26">
        <v>5437291</v>
      </c>
      <c r="T135" s="26">
        <v>656431</v>
      </c>
      <c r="U135" s="26">
        <v>5327146</v>
      </c>
      <c r="V135" s="26">
        <v>501079</v>
      </c>
      <c r="W135" s="26">
        <f>2301321-544468</f>
        <v>1756853</v>
      </c>
      <c r="X135" s="26">
        <v>3628027</v>
      </c>
      <c r="Y135" s="26">
        <v>4157243</v>
      </c>
      <c r="Z135" s="26">
        <v>1959271</v>
      </c>
      <c r="AA135" s="26">
        <v>2613268</v>
      </c>
      <c r="AB135" s="26">
        <v>16824128</v>
      </c>
      <c r="AE135" s="15"/>
    </row>
    <row r="136" spans="1:31" ht="12.75" customHeight="1" x14ac:dyDescent="0.2">
      <c r="A136" s="20" t="s">
        <v>274</v>
      </c>
      <c r="B136" s="20">
        <v>2</v>
      </c>
      <c r="C136" s="20">
        <v>1</v>
      </c>
      <c r="D136" s="20">
        <v>3</v>
      </c>
      <c r="E136" s="20">
        <v>6</v>
      </c>
      <c r="F136" s="20">
        <v>0</v>
      </c>
      <c r="G136" s="20">
        <v>0</v>
      </c>
      <c r="H136" s="20">
        <v>0</v>
      </c>
      <c r="I136" s="21"/>
      <c r="J136" s="22"/>
      <c r="K136" s="48"/>
      <c r="L136" s="51" t="s">
        <v>275</v>
      </c>
      <c r="M136" s="23"/>
      <c r="N136" s="23"/>
      <c r="O136" s="48"/>
      <c r="P136" s="44"/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459483</v>
      </c>
      <c r="Y136" s="26">
        <v>318966</v>
      </c>
      <c r="Z136" s="26">
        <v>586207</v>
      </c>
      <c r="AA136" s="26">
        <v>0</v>
      </c>
      <c r="AB136" s="26">
        <v>134999</v>
      </c>
      <c r="AE136" s="15"/>
    </row>
    <row r="137" spans="1:31" ht="12.75" customHeight="1" x14ac:dyDescent="0.2">
      <c r="A137" s="20" t="s">
        <v>276</v>
      </c>
      <c r="B137" s="20">
        <v>2</v>
      </c>
      <c r="C137" s="20">
        <v>1</v>
      </c>
      <c r="D137" s="20">
        <v>3</v>
      </c>
      <c r="E137" s="20">
        <v>7</v>
      </c>
      <c r="F137" s="20">
        <v>0</v>
      </c>
      <c r="G137" s="20">
        <v>0</v>
      </c>
      <c r="H137" s="20">
        <v>0</v>
      </c>
      <c r="I137" s="21"/>
      <c r="J137" s="22"/>
      <c r="K137" s="48"/>
      <c r="L137" s="51" t="s">
        <v>277</v>
      </c>
      <c r="M137" s="23"/>
      <c r="N137" s="23"/>
      <c r="O137" s="48"/>
      <c r="P137" s="44"/>
      <c r="Q137" s="26">
        <v>3966</v>
      </c>
      <c r="R137" s="26">
        <v>20786</v>
      </c>
      <c r="S137" s="26">
        <v>132627</v>
      </c>
      <c r="T137" s="26">
        <v>98696</v>
      </c>
      <c r="U137" s="26">
        <v>143291</v>
      </c>
      <c r="V137" s="26">
        <v>2311</v>
      </c>
      <c r="W137" s="26">
        <v>127537</v>
      </c>
      <c r="X137" s="26">
        <v>27042</v>
      </c>
      <c r="Y137" s="26">
        <v>98261</v>
      </c>
      <c r="Z137" s="26">
        <v>72079</v>
      </c>
      <c r="AA137" s="26">
        <v>56245</v>
      </c>
      <c r="AB137" s="26">
        <v>180349</v>
      </c>
      <c r="AE137" s="15"/>
    </row>
    <row r="138" spans="1:31" ht="12.75" customHeight="1" x14ac:dyDescent="0.2">
      <c r="A138" s="20" t="s">
        <v>278</v>
      </c>
      <c r="B138" s="20">
        <v>2</v>
      </c>
      <c r="C138" s="20">
        <v>1</v>
      </c>
      <c r="D138" s="20">
        <v>3</v>
      </c>
      <c r="E138" s="20">
        <v>8</v>
      </c>
      <c r="F138" s="20">
        <v>0</v>
      </c>
      <c r="G138" s="20">
        <v>0</v>
      </c>
      <c r="H138" s="20">
        <v>0</v>
      </c>
      <c r="I138" s="21"/>
      <c r="J138" s="22"/>
      <c r="K138" s="48"/>
      <c r="L138" s="23" t="s">
        <v>279</v>
      </c>
      <c r="M138" s="23"/>
      <c r="N138" s="23"/>
      <c r="O138" s="48"/>
      <c r="P138" s="44"/>
      <c r="Q138" s="26">
        <v>164223</v>
      </c>
      <c r="R138" s="26">
        <v>19033</v>
      </c>
      <c r="S138" s="26">
        <v>21378</v>
      </c>
      <c r="T138" s="26">
        <v>12988</v>
      </c>
      <c r="U138" s="26">
        <v>116556</v>
      </c>
      <c r="V138" s="26">
        <v>44580</v>
      </c>
      <c r="W138" s="26">
        <v>276672</v>
      </c>
      <c r="X138" s="26">
        <v>289113</v>
      </c>
      <c r="Y138" s="26">
        <v>122258</v>
      </c>
      <c r="Z138" s="26">
        <v>59560</v>
      </c>
      <c r="AA138" s="26">
        <v>11715</v>
      </c>
      <c r="AB138" s="26">
        <v>16593</v>
      </c>
      <c r="AE138" s="15"/>
    </row>
    <row r="139" spans="1:31" ht="12.75" customHeight="1" x14ac:dyDescent="0.2">
      <c r="A139" s="20" t="s">
        <v>280</v>
      </c>
      <c r="B139" s="20">
        <v>2</v>
      </c>
      <c r="C139" s="20">
        <v>1</v>
      </c>
      <c r="D139" s="20">
        <v>3</v>
      </c>
      <c r="E139" s="20">
        <v>9</v>
      </c>
      <c r="F139" s="20">
        <v>0</v>
      </c>
      <c r="G139" s="20">
        <v>0</v>
      </c>
      <c r="H139" s="20">
        <v>0</v>
      </c>
      <c r="I139" s="21"/>
      <c r="J139" s="22"/>
      <c r="K139" s="23"/>
      <c r="L139" s="23" t="s">
        <v>281</v>
      </c>
      <c r="M139" s="23"/>
      <c r="N139" s="48"/>
      <c r="O139" s="48"/>
      <c r="P139" s="44"/>
      <c r="Q139" s="26">
        <v>648032</v>
      </c>
      <c r="R139" s="26">
        <v>2019481</v>
      </c>
      <c r="S139" s="26">
        <v>534783</v>
      </c>
      <c r="T139" s="26">
        <v>1239428</v>
      </c>
      <c r="U139" s="26">
        <f>1262868-579165</f>
        <v>683703</v>
      </c>
      <c r="V139" s="26">
        <f>965549-166528</f>
        <v>799021</v>
      </c>
      <c r="W139" s="26">
        <v>676254</v>
      </c>
      <c r="X139" s="26">
        <v>732701</v>
      </c>
      <c r="Y139" s="26">
        <v>694661</v>
      </c>
      <c r="Z139" s="26">
        <v>774722</v>
      </c>
      <c r="AA139" s="26">
        <v>687824</v>
      </c>
      <c r="AB139" s="26">
        <v>116738</v>
      </c>
      <c r="AE139" s="15"/>
    </row>
    <row r="140" spans="1:31" ht="12.75" customHeight="1" x14ac:dyDescent="0.2">
      <c r="A140" s="16" t="s">
        <v>282</v>
      </c>
      <c r="B140" s="16">
        <v>2</v>
      </c>
      <c r="C140" s="16">
        <v>1</v>
      </c>
      <c r="D140" s="16">
        <v>4</v>
      </c>
      <c r="E140" s="16">
        <v>0</v>
      </c>
      <c r="F140" s="16">
        <v>0</v>
      </c>
      <c r="G140" s="16">
        <v>0</v>
      </c>
      <c r="H140" s="16">
        <v>0</v>
      </c>
      <c r="I140" s="11"/>
      <c r="J140" s="12"/>
      <c r="K140" s="17" t="s">
        <v>283</v>
      </c>
      <c r="L140" s="17"/>
      <c r="M140" s="17"/>
      <c r="N140" s="17"/>
      <c r="O140" s="17"/>
      <c r="P140" s="43"/>
      <c r="Q140" s="19">
        <f t="shared" ref="Q140:AB140" si="31">+Q141+Q142+Q143+Q144+Q145+Q146+Q147+Q148+Q149+Q150</f>
        <v>0</v>
      </c>
      <c r="R140" s="19">
        <f t="shared" si="31"/>
        <v>0</v>
      </c>
      <c r="S140" s="19">
        <f t="shared" si="31"/>
        <v>0</v>
      </c>
      <c r="T140" s="19">
        <f t="shared" si="31"/>
        <v>0</v>
      </c>
      <c r="U140" s="19">
        <f t="shared" si="31"/>
        <v>0</v>
      </c>
      <c r="V140" s="19">
        <f t="shared" si="31"/>
        <v>0</v>
      </c>
      <c r="W140" s="19">
        <f t="shared" si="31"/>
        <v>0</v>
      </c>
      <c r="X140" s="19">
        <f t="shared" si="31"/>
        <v>0</v>
      </c>
      <c r="Y140" s="19">
        <f t="shared" si="31"/>
        <v>0</v>
      </c>
      <c r="Z140" s="19">
        <f t="shared" si="31"/>
        <v>0</v>
      </c>
      <c r="AA140" s="19">
        <f t="shared" si="31"/>
        <v>0</v>
      </c>
      <c r="AB140" s="19">
        <f t="shared" si="31"/>
        <v>0</v>
      </c>
      <c r="AE140" s="15"/>
    </row>
    <row r="141" spans="1:31" ht="12.75" customHeight="1" x14ac:dyDescent="0.2">
      <c r="A141" s="20" t="s">
        <v>284</v>
      </c>
      <c r="B141" s="20">
        <v>2</v>
      </c>
      <c r="C141" s="20">
        <v>1</v>
      </c>
      <c r="D141" s="20">
        <v>4</v>
      </c>
      <c r="E141" s="20">
        <v>1</v>
      </c>
      <c r="F141" s="20">
        <v>0</v>
      </c>
      <c r="G141" s="20">
        <v>0</v>
      </c>
      <c r="H141" s="20">
        <v>0</v>
      </c>
      <c r="I141" s="21"/>
      <c r="J141" s="22"/>
      <c r="K141" s="23"/>
      <c r="L141" s="23" t="s">
        <v>285</v>
      </c>
      <c r="M141" s="23"/>
      <c r="N141" s="23"/>
      <c r="O141" s="28"/>
      <c r="P141" s="44"/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E141" s="15"/>
    </row>
    <row r="142" spans="1:31" ht="12.75" customHeight="1" x14ac:dyDescent="0.2">
      <c r="A142" s="20" t="s">
        <v>286</v>
      </c>
      <c r="B142" s="20">
        <v>2</v>
      </c>
      <c r="C142" s="20">
        <v>1</v>
      </c>
      <c r="D142" s="20">
        <v>4</v>
      </c>
      <c r="E142" s="20">
        <v>2</v>
      </c>
      <c r="F142" s="20">
        <v>0</v>
      </c>
      <c r="G142" s="20">
        <v>0</v>
      </c>
      <c r="H142" s="20">
        <v>0</v>
      </c>
      <c r="I142" s="21"/>
      <c r="J142" s="22"/>
      <c r="K142" s="23"/>
      <c r="L142" s="23" t="s">
        <v>287</v>
      </c>
      <c r="M142" s="23"/>
      <c r="N142" s="28"/>
      <c r="O142" s="23"/>
      <c r="P142" s="44"/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E142" s="15"/>
    </row>
    <row r="143" spans="1:31" ht="12.75" customHeight="1" x14ac:dyDescent="0.2">
      <c r="A143" s="20" t="s">
        <v>288</v>
      </c>
      <c r="B143" s="20">
        <v>2</v>
      </c>
      <c r="C143" s="20">
        <v>1</v>
      </c>
      <c r="D143" s="20">
        <v>4</v>
      </c>
      <c r="E143" s="20">
        <v>3</v>
      </c>
      <c r="F143" s="20">
        <v>0</v>
      </c>
      <c r="G143" s="20">
        <v>0</v>
      </c>
      <c r="H143" s="20">
        <v>0</v>
      </c>
      <c r="I143" s="21"/>
      <c r="J143" s="22"/>
      <c r="K143" s="23"/>
      <c r="L143" s="23" t="s">
        <v>289</v>
      </c>
      <c r="M143" s="23"/>
      <c r="N143" s="28"/>
      <c r="O143" s="23"/>
      <c r="P143" s="44"/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E143" s="15"/>
    </row>
    <row r="144" spans="1:31" ht="12.75" customHeight="1" x14ac:dyDescent="0.2">
      <c r="A144" s="20" t="s">
        <v>290</v>
      </c>
      <c r="B144" s="20">
        <v>2</v>
      </c>
      <c r="C144" s="20">
        <v>1</v>
      </c>
      <c r="D144" s="20">
        <v>4</v>
      </c>
      <c r="E144" s="20">
        <v>4</v>
      </c>
      <c r="F144" s="20">
        <v>0</v>
      </c>
      <c r="G144" s="20">
        <v>0</v>
      </c>
      <c r="H144" s="20">
        <v>0</v>
      </c>
      <c r="I144" s="21"/>
      <c r="J144" s="22"/>
      <c r="K144" s="23"/>
      <c r="L144" s="23" t="s">
        <v>291</v>
      </c>
      <c r="M144" s="23"/>
      <c r="N144" s="23"/>
      <c r="O144" s="28"/>
      <c r="P144" s="44"/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E144" s="15"/>
    </row>
    <row r="145" spans="1:31" ht="12.75" customHeight="1" x14ac:dyDescent="0.2">
      <c r="A145" s="20" t="s">
        <v>292</v>
      </c>
      <c r="B145" s="20">
        <v>2</v>
      </c>
      <c r="C145" s="20">
        <v>1</v>
      </c>
      <c r="D145" s="20">
        <v>4</v>
      </c>
      <c r="E145" s="20">
        <v>5</v>
      </c>
      <c r="F145" s="20">
        <v>0</v>
      </c>
      <c r="G145" s="20">
        <v>0</v>
      </c>
      <c r="H145" s="20">
        <v>0</v>
      </c>
      <c r="I145" s="21"/>
      <c r="J145" s="22"/>
      <c r="K145" s="23"/>
      <c r="L145" s="23" t="s">
        <v>293</v>
      </c>
      <c r="M145" s="23"/>
      <c r="N145" s="23"/>
      <c r="O145" s="28"/>
      <c r="P145" s="44"/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E145" s="15"/>
    </row>
    <row r="146" spans="1:31" ht="12.75" customHeight="1" x14ac:dyDescent="0.2">
      <c r="A146" s="20" t="s">
        <v>294</v>
      </c>
      <c r="B146" s="20">
        <v>2</v>
      </c>
      <c r="C146" s="20">
        <v>1</v>
      </c>
      <c r="D146" s="20">
        <v>4</v>
      </c>
      <c r="E146" s="20">
        <v>6</v>
      </c>
      <c r="F146" s="20">
        <v>0</v>
      </c>
      <c r="G146" s="20">
        <v>0</v>
      </c>
      <c r="H146" s="20">
        <v>0</v>
      </c>
      <c r="I146" s="21"/>
      <c r="J146" s="22"/>
      <c r="K146" s="23"/>
      <c r="L146" s="23" t="s">
        <v>295</v>
      </c>
      <c r="M146" s="23"/>
      <c r="N146" s="23"/>
      <c r="O146" s="28"/>
      <c r="P146" s="44"/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E146" s="15"/>
    </row>
    <row r="147" spans="1:31" ht="12.75" customHeight="1" x14ac:dyDescent="0.2">
      <c r="A147" s="20" t="s">
        <v>296</v>
      </c>
      <c r="B147" s="20">
        <v>2</v>
      </c>
      <c r="C147" s="20">
        <v>1</v>
      </c>
      <c r="D147" s="20">
        <v>4</v>
      </c>
      <c r="E147" s="20">
        <v>7</v>
      </c>
      <c r="F147" s="20">
        <v>0</v>
      </c>
      <c r="G147" s="20">
        <v>0</v>
      </c>
      <c r="H147" s="20">
        <v>0</v>
      </c>
      <c r="I147" s="21"/>
      <c r="J147" s="22"/>
      <c r="K147" s="23"/>
      <c r="L147" s="23" t="s">
        <v>297</v>
      </c>
      <c r="M147" s="48"/>
      <c r="N147" s="23"/>
      <c r="O147" s="28"/>
      <c r="P147" s="44"/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E147" s="15"/>
    </row>
    <row r="148" spans="1:31" ht="12.75" customHeight="1" x14ac:dyDescent="0.2">
      <c r="A148" s="20" t="s">
        <v>298</v>
      </c>
      <c r="B148" s="20">
        <v>2</v>
      </c>
      <c r="C148" s="20">
        <v>1</v>
      </c>
      <c r="D148" s="20">
        <v>4</v>
      </c>
      <c r="E148" s="20">
        <v>8</v>
      </c>
      <c r="F148" s="20">
        <v>0</v>
      </c>
      <c r="G148" s="20">
        <v>0</v>
      </c>
      <c r="H148" s="20">
        <v>0</v>
      </c>
      <c r="I148" s="21"/>
      <c r="J148" s="22"/>
      <c r="K148" s="23"/>
      <c r="L148" s="23" t="s">
        <v>299</v>
      </c>
      <c r="M148" s="48"/>
      <c r="N148" s="23"/>
      <c r="O148" s="28"/>
      <c r="P148" s="44"/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E148" s="15"/>
    </row>
    <row r="149" spans="1:31" ht="12.75" customHeight="1" x14ac:dyDescent="0.2">
      <c r="A149" s="20" t="s">
        <v>300</v>
      </c>
      <c r="B149" s="20">
        <v>2</v>
      </c>
      <c r="C149" s="20">
        <v>1</v>
      </c>
      <c r="D149" s="20">
        <v>4</v>
      </c>
      <c r="E149" s="20">
        <v>9</v>
      </c>
      <c r="F149" s="20">
        <v>0</v>
      </c>
      <c r="G149" s="20">
        <v>0</v>
      </c>
      <c r="H149" s="20">
        <v>0</v>
      </c>
      <c r="I149" s="21"/>
      <c r="J149" s="22"/>
      <c r="K149" s="23"/>
      <c r="L149" s="23" t="s">
        <v>301</v>
      </c>
      <c r="M149" s="48"/>
      <c r="N149" s="28"/>
      <c r="O149" s="23"/>
      <c r="P149" s="52"/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E149" s="15"/>
    </row>
    <row r="150" spans="1:31" ht="12.75" customHeight="1" x14ac:dyDescent="0.2">
      <c r="A150" s="20" t="s">
        <v>302</v>
      </c>
      <c r="B150" s="20">
        <v>2</v>
      </c>
      <c r="C150" s="20">
        <v>1</v>
      </c>
      <c r="D150" s="20">
        <v>4</v>
      </c>
      <c r="E150" s="20">
        <v>10</v>
      </c>
      <c r="F150" s="20">
        <v>0</v>
      </c>
      <c r="G150" s="20">
        <v>0</v>
      </c>
      <c r="H150" s="20">
        <v>0</v>
      </c>
      <c r="I150" s="21"/>
      <c r="J150" s="22"/>
      <c r="K150" s="23"/>
      <c r="L150" s="23" t="s">
        <v>303</v>
      </c>
      <c r="M150" s="23"/>
      <c r="N150" s="23"/>
      <c r="O150" s="48"/>
      <c r="P150" s="52"/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E150" s="15"/>
    </row>
    <row r="151" spans="1:31" ht="12.75" customHeight="1" x14ac:dyDescent="0.2">
      <c r="A151" s="16" t="s">
        <v>304</v>
      </c>
      <c r="B151" s="16">
        <v>2</v>
      </c>
      <c r="C151" s="16">
        <v>1</v>
      </c>
      <c r="D151" s="16">
        <v>5</v>
      </c>
      <c r="E151" s="16">
        <v>0</v>
      </c>
      <c r="F151" s="16">
        <v>0</v>
      </c>
      <c r="G151" s="16">
        <v>0</v>
      </c>
      <c r="H151" s="16">
        <v>0</v>
      </c>
      <c r="I151" s="11"/>
      <c r="J151" s="12"/>
      <c r="K151" s="17" t="s">
        <v>305</v>
      </c>
      <c r="L151" s="17"/>
      <c r="M151" s="17"/>
      <c r="N151" s="17"/>
      <c r="O151" s="17"/>
      <c r="P151" s="43"/>
      <c r="Q151" s="19">
        <f t="shared" ref="Q151:AB151" si="32">+Q152+Q153+Q154+Q155</f>
        <v>0</v>
      </c>
      <c r="R151" s="19">
        <f t="shared" si="32"/>
        <v>0</v>
      </c>
      <c r="S151" s="19">
        <f t="shared" si="32"/>
        <v>0</v>
      </c>
      <c r="T151" s="19">
        <f t="shared" si="32"/>
        <v>0</v>
      </c>
      <c r="U151" s="19">
        <f t="shared" si="32"/>
        <v>0</v>
      </c>
      <c r="V151" s="19">
        <f t="shared" si="32"/>
        <v>0</v>
      </c>
      <c r="W151" s="19">
        <f t="shared" si="32"/>
        <v>49741800</v>
      </c>
      <c r="X151" s="19">
        <f t="shared" si="32"/>
        <v>4474215</v>
      </c>
      <c r="Y151" s="19">
        <f t="shared" si="32"/>
        <v>279418</v>
      </c>
      <c r="Z151" s="19">
        <f t="shared" si="32"/>
        <v>0</v>
      </c>
      <c r="AA151" s="19">
        <f t="shared" si="32"/>
        <v>330930</v>
      </c>
      <c r="AB151" s="19">
        <f t="shared" si="32"/>
        <v>16117670</v>
      </c>
      <c r="AE151" s="15"/>
    </row>
    <row r="152" spans="1:31" ht="12.75" customHeight="1" x14ac:dyDescent="0.2">
      <c r="A152" s="20" t="s">
        <v>306</v>
      </c>
      <c r="B152" s="20">
        <v>2</v>
      </c>
      <c r="C152" s="20">
        <v>1</v>
      </c>
      <c r="D152" s="20">
        <v>5</v>
      </c>
      <c r="E152" s="20">
        <v>1</v>
      </c>
      <c r="F152" s="20">
        <v>0</v>
      </c>
      <c r="G152" s="20">
        <v>0</v>
      </c>
      <c r="H152" s="20">
        <v>0</v>
      </c>
      <c r="I152" s="21"/>
      <c r="J152" s="22"/>
      <c r="K152" s="23"/>
      <c r="L152" s="28" t="s">
        <v>307</v>
      </c>
      <c r="M152" s="23"/>
      <c r="N152" s="46"/>
      <c r="O152" s="28"/>
      <c r="P152" s="44"/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E152" s="15"/>
    </row>
    <row r="153" spans="1:31" ht="12.75" customHeight="1" x14ac:dyDescent="0.2">
      <c r="A153" s="20" t="s">
        <v>308</v>
      </c>
      <c r="B153" s="20">
        <v>2</v>
      </c>
      <c r="C153" s="20">
        <v>1</v>
      </c>
      <c r="D153" s="20">
        <v>5</v>
      </c>
      <c r="E153" s="20">
        <v>2</v>
      </c>
      <c r="F153" s="20">
        <v>0</v>
      </c>
      <c r="G153" s="20">
        <v>0</v>
      </c>
      <c r="H153" s="20">
        <v>0</v>
      </c>
      <c r="I153" s="21"/>
      <c r="J153" s="22"/>
      <c r="K153" s="23"/>
      <c r="L153" s="28" t="s">
        <v>309</v>
      </c>
      <c r="M153" s="23"/>
      <c r="N153" s="46"/>
      <c r="O153" s="28"/>
      <c r="P153" s="44"/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49741800</v>
      </c>
      <c r="X153" s="26">
        <v>4474215</v>
      </c>
      <c r="Y153" s="26">
        <v>279418</v>
      </c>
      <c r="Z153" s="26">
        <v>0</v>
      </c>
      <c r="AA153" s="26">
        <v>330930</v>
      </c>
      <c r="AB153" s="26">
        <v>16117670</v>
      </c>
      <c r="AE153" s="15"/>
    </row>
    <row r="154" spans="1:31" ht="12.75" customHeight="1" x14ac:dyDescent="0.2">
      <c r="A154" s="20" t="s">
        <v>310</v>
      </c>
      <c r="B154" s="20">
        <v>2</v>
      </c>
      <c r="C154" s="20">
        <v>1</v>
      </c>
      <c r="D154" s="20">
        <v>5</v>
      </c>
      <c r="E154" s="20">
        <v>3</v>
      </c>
      <c r="F154" s="20">
        <v>0</v>
      </c>
      <c r="G154" s="20">
        <v>0</v>
      </c>
      <c r="H154" s="20">
        <v>0</v>
      </c>
      <c r="I154" s="21"/>
      <c r="J154" s="22"/>
      <c r="K154" s="23"/>
      <c r="L154" s="28" t="s">
        <v>311</v>
      </c>
      <c r="M154" s="23"/>
      <c r="N154" s="46"/>
      <c r="O154" s="28"/>
      <c r="P154" s="44"/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E154" s="15"/>
    </row>
    <row r="155" spans="1:31" ht="12.75" customHeight="1" x14ac:dyDescent="0.2">
      <c r="A155" s="20" t="s">
        <v>312</v>
      </c>
      <c r="B155" s="20">
        <v>2</v>
      </c>
      <c r="C155" s="20">
        <v>1</v>
      </c>
      <c r="D155" s="20">
        <v>5</v>
      </c>
      <c r="E155" s="20">
        <v>4</v>
      </c>
      <c r="F155" s="20">
        <v>0</v>
      </c>
      <c r="G155" s="20">
        <v>0</v>
      </c>
      <c r="H155" s="20">
        <v>0</v>
      </c>
      <c r="I155" s="21"/>
      <c r="J155" s="22"/>
      <c r="K155" s="23"/>
      <c r="L155" s="23" t="s">
        <v>313</v>
      </c>
      <c r="M155" s="23"/>
      <c r="N155" s="23"/>
      <c r="O155" s="23"/>
      <c r="P155" s="44"/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E155" s="15"/>
    </row>
    <row r="156" spans="1:31" ht="12.75" customHeight="1" x14ac:dyDescent="0.2">
      <c r="A156" s="20" t="s">
        <v>314</v>
      </c>
      <c r="B156" s="20">
        <v>5</v>
      </c>
      <c r="C156" s="20">
        <v>1</v>
      </c>
      <c r="D156" s="20">
        <v>2</v>
      </c>
      <c r="E156" s="20">
        <v>4</v>
      </c>
      <c r="F156" s="20">
        <v>1</v>
      </c>
      <c r="G156" s="20">
        <v>0</v>
      </c>
      <c r="H156" s="20">
        <v>0</v>
      </c>
      <c r="I156" s="21"/>
      <c r="J156" s="22"/>
      <c r="K156" s="23" t="s">
        <v>315</v>
      </c>
      <c r="L156" s="28"/>
      <c r="M156" s="28"/>
      <c r="N156" s="23"/>
      <c r="O156" s="23"/>
      <c r="P156" s="44"/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E156" s="15"/>
    </row>
    <row r="157" spans="1:31" ht="12.75" customHeight="1" x14ac:dyDescent="0.2">
      <c r="A157" s="10" t="s">
        <v>316</v>
      </c>
      <c r="B157" s="10">
        <v>2</v>
      </c>
      <c r="C157" s="10">
        <v>2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53"/>
      <c r="J157" s="12" t="s">
        <v>317</v>
      </c>
      <c r="K157" s="17"/>
      <c r="L157" s="17"/>
      <c r="M157" s="17"/>
      <c r="N157" s="17"/>
      <c r="O157" s="54"/>
      <c r="P157" s="43"/>
      <c r="Q157" s="14">
        <f t="shared" ref="Q157:AB157" si="33">+Q158+Q159+Q160+Q161+Q162+Q163</f>
        <v>0</v>
      </c>
      <c r="R157" s="14">
        <f t="shared" si="33"/>
        <v>0</v>
      </c>
      <c r="S157" s="14">
        <f t="shared" si="33"/>
        <v>0</v>
      </c>
      <c r="T157" s="14">
        <f t="shared" si="33"/>
        <v>0</v>
      </c>
      <c r="U157" s="14">
        <f t="shared" si="33"/>
        <v>579165</v>
      </c>
      <c r="V157" s="14">
        <f t="shared" si="33"/>
        <v>166528</v>
      </c>
      <c r="W157" s="14">
        <f t="shared" si="33"/>
        <v>0</v>
      </c>
      <c r="X157" s="14">
        <f t="shared" si="33"/>
        <v>122301</v>
      </c>
      <c r="Y157" s="14">
        <f t="shared" si="33"/>
        <v>0</v>
      </c>
      <c r="Z157" s="14">
        <f t="shared" si="33"/>
        <v>0</v>
      </c>
      <c r="AA157" s="14">
        <f t="shared" si="33"/>
        <v>0</v>
      </c>
      <c r="AB157" s="14">
        <f t="shared" si="33"/>
        <v>0</v>
      </c>
      <c r="AE157" s="15"/>
    </row>
    <row r="158" spans="1:31" ht="12.75" customHeight="1" x14ac:dyDescent="0.2">
      <c r="A158" s="20" t="s">
        <v>318</v>
      </c>
      <c r="B158" s="20">
        <v>2</v>
      </c>
      <c r="C158" s="20">
        <v>2</v>
      </c>
      <c r="D158" s="20">
        <v>3</v>
      </c>
      <c r="E158" s="20">
        <v>0</v>
      </c>
      <c r="F158" s="20">
        <v>0</v>
      </c>
      <c r="G158" s="20">
        <v>0</v>
      </c>
      <c r="H158" s="20">
        <v>0</v>
      </c>
      <c r="I158" s="55"/>
      <c r="J158" s="23"/>
      <c r="K158" s="23" t="s">
        <v>319</v>
      </c>
      <c r="L158" s="56"/>
      <c r="M158" s="23"/>
      <c r="N158" s="23"/>
      <c r="O158" s="23"/>
      <c r="P158" s="44"/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E158" s="15"/>
    </row>
    <row r="159" spans="1:31" ht="12.75" customHeight="1" x14ac:dyDescent="0.2">
      <c r="A159" s="20" t="s">
        <v>320</v>
      </c>
      <c r="B159" s="20">
        <v>2</v>
      </c>
      <c r="C159" s="20">
        <v>2</v>
      </c>
      <c r="D159" s="20">
        <v>4</v>
      </c>
      <c r="E159" s="20">
        <v>0</v>
      </c>
      <c r="F159" s="20">
        <v>0</v>
      </c>
      <c r="G159" s="20">
        <v>0</v>
      </c>
      <c r="H159" s="20">
        <v>0</v>
      </c>
      <c r="I159" s="55"/>
      <c r="J159" s="23"/>
      <c r="K159" s="28" t="s">
        <v>321</v>
      </c>
      <c r="L159" s="57"/>
      <c r="M159" s="23"/>
      <c r="N159" s="28"/>
      <c r="O159" s="23"/>
      <c r="P159" s="44"/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E159" s="15"/>
    </row>
    <row r="160" spans="1:31" ht="12.75" customHeight="1" x14ac:dyDescent="0.2">
      <c r="A160" s="20" t="s">
        <v>322</v>
      </c>
      <c r="B160" s="20">
        <v>2</v>
      </c>
      <c r="C160" s="20">
        <v>2</v>
      </c>
      <c r="D160" s="20">
        <v>5</v>
      </c>
      <c r="E160" s="20">
        <v>0</v>
      </c>
      <c r="F160" s="20">
        <v>0</v>
      </c>
      <c r="G160" s="20">
        <v>0</v>
      </c>
      <c r="H160" s="20">
        <v>0</v>
      </c>
      <c r="I160" s="55"/>
      <c r="J160" s="23"/>
      <c r="K160" s="28" t="s">
        <v>323</v>
      </c>
      <c r="L160" s="58"/>
      <c r="M160" s="23"/>
      <c r="N160" s="28"/>
      <c r="O160" s="23"/>
      <c r="P160" s="44"/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0</v>
      </c>
      <c r="AE160" s="15"/>
    </row>
    <row r="161" spans="1:31" ht="12.75" customHeight="1" x14ac:dyDescent="0.2">
      <c r="A161" s="20" t="s">
        <v>324</v>
      </c>
      <c r="B161" s="20">
        <v>2</v>
      </c>
      <c r="C161" s="20">
        <v>2</v>
      </c>
      <c r="D161" s="20">
        <v>8</v>
      </c>
      <c r="E161" s="20">
        <v>0</v>
      </c>
      <c r="F161" s="20">
        <v>0</v>
      </c>
      <c r="G161" s="20">
        <v>0</v>
      </c>
      <c r="H161" s="20">
        <v>0</v>
      </c>
      <c r="I161" s="55"/>
      <c r="J161" s="23"/>
      <c r="K161" s="23" t="s">
        <v>325</v>
      </c>
      <c r="L161" s="59"/>
      <c r="M161" s="60"/>
      <c r="N161" s="23"/>
      <c r="O161" s="23"/>
      <c r="P161" s="44"/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0</v>
      </c>
      <c r="AB161" s="26">
        <v>0</v>
      </c>
      <c r="AE161" s="15"/>
    </row>
    <row r="162" spans="1:31" ht="12.75" customHeight="1" x14ac:dyDescent="0.2">
      <c r="A162" s="20" t="s">
        <v>326</v>
      </c>
      <c r="B162" s="20">
        <v>2</v>
      </c>
      <c r="C162" s="20">
        <v>2</v>
      </c>
      <c r="D162" s="20">
        <v>7</v>
      </c>
      <c r="E162" s="20">
        <v>0</v>
      </c>
      <c r="F162" s="20">
        <v>0</v>
      </c>
      <c r="G162" s="20">
        <v>0</v>
      </c>
      <c r="H162" s="20">
        <v>0</v>
      </c>
      <c r="I162" s="61"/>
      <c r="J162" s="28"/>
      <c r="K162" s="28" t="s">
        <v>327</v>
      </c>
      <c r="L162" s="28"/>
      <c r="M162" s="28"/>
      <c r="N162" s="28"/>
      <c r="O162" s="28"/>
      <c r="P162" s="62"/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E162" s="15"/>
    </row>
    <row r="163" spans="1:31" ht="12.75" customHeight="1" x14ac:dyDescent="0.2">
      <c r="A163" s="20" t="s">
        <v>328</v>
      </c>
      <c r="B163" s="20">
        <v>2</v>
      </c>
      <c r="C163" s="20">
        <v>2</v>
      </c>
      <c r="D163" s="20">
        <v>14</v>
      </c>
      <c r="E163" s="20">
        <v>0</v>
      </c>
      <c r="F163" s="20">
        <v>0</v>
      </c>
      <c r="G163" s="20">
        <v>0</v>
      </c>
      <c r="H163" s="20">
        <v>0</v>
      </c>
      <c r="I163" s="55"/>
      <c r="J163" s="23"/>
      <c r="K163" s="23" t="s">
        <v>329</v>
      </c>
      <c r="L163" s="23"/>
      <c r="M163" s="23"/>
      <c r="N163" s="23"/>
      <c r="O163" s="47"/>
      <c r="P163" s="44"/>
      <c r="Q163" s="25">
        <v>0</v>
      </c>
      <c r="R163" s="25">
        <v>0</v>
      </c>
      <c r="S163" s="25">
        <v>0</v>
      </c>
      <c r="T163" s="25">
        <v>0</v>
      </c>
      <c r="U163" s="25">
        <v>579165</v>
      </c>
      <c r="V163" s="25">
        <v>166528</v>
      </c>
      <c r="W163" s="25">
        <v>0</v>
      </c>
      <c r="X163" s="25">
        <v>122301</v>
      </c>
      <c r="Y163" s="25">
        <v>0</v>
      </c>
      <c r="Z163" s="25">
        <v>0</v>
      </c>
      <c r="AA163" s="25">
        <v>0</v>
      </c>
      <c r="AB163" s="25">
        <v>0</v>
      </c>
      <c r="AE163" s="15"/>
    </row>
    <row r="164" spans="1:31" ht="12.75" customHeight="1" x14ac:dyDescent="0.2">
      <c r="A164" s="10" t="s">
        <v>330</v>
      </c>
      <c r="B164" s="10">
        <v>2</v>
      </c>
      <c r="C164" s="10">
        <v>4</v>
      </c>
      <c r="D164" s="10">
        <v>1</v>
      </c>
      <c r="E164" s="10">
        <v>0</v>
      </c>
      <c r="F164" s="10">
        <v>0</v>
      </c>
      <c r="G164" s="10">
        <v>0</v>
      </c>
      <c r="H164" s="10">
        <v>0</v>
      </c>
      <c r="I164" s="53"/>
      <c r="J164" s="12" t="s">
        <v>331</v>
      </c>
      <c r="K164" s="17"/>
      <c r="L164" s="17"/>
      <c r="M164" s="17"/>
      <c r="N164" s="17"/>
      <c r="O164" s="27"/>
      <c r="P164" s="32"/>
      <c r="Q164" s="14">
        <f t="shared" ref="Q164:AB164" si="34">+Q165+Q177</f>
        <v>0</v>
      </c>
      <c r="R164" s="14">
        <f t="shared" si="34"/>
        <v>0</v>
      </c>
      <c r="S164" s="14">
        <f t="shared" si="34"/>
        <v>0</v>
      </c>
      <c r="T164" s="14">
        <f t="shared" si="34"/>
        <v>0</v>
      </c>
      <c r="U164" s="14">
        <f t="shared" si="34"/>
        <v>0</v>
      </c>
      <c r="V164" s="14">
        <f t="shared" si="34"/>
        <v>0</v>
      </c>
      <c r="W164" s="14">
        <f t="shared" si="34"/>
        <v>0</v>
      </c>
      <c r="X164" s="14">
        <f t="shared" si="34"/>
        <v>0</v>
      </c>
      <c r="Y164" s="14">
        <f t="shared" si="34"/>
        <v>0</v>
      </c>
      <c r="Z164" s="14">
        <f t="shared" si="34"/>
        <v>0</v>
      </c>
      <c r="AA164" s="14">
        <f t="shared" si="34"/>
        <v>0</v>
      </c>
      <c r="AB164" s="14">
        <f t="shared" si="34"/>
        <v>0</v>
      </c>
    </row>
    <row r="165" spans="1:31" ht="12.75" customHeight="1" x14ac:dyDescent="0.2">
      <c r="A165" s="16" t="s">
        <v>332</v>
      </c>
      <c r="B165" s="16">
        <v>2</v>
      </c>
      <c r="C165" s="16">
        <v>4</v>
      </c>
      <c r="D165" s="16">
        <v>1</v>
      </c>
      <c r="E165" s="16">
        <v>1</v>
      </c>
      <c r="F165" s="16">
        <v>0</v>
      </c>
      <c r="G165" s="16">
        <v>0</v>
      </c>
      <c r="H165" s="16">
        <v>0</v>
      </c>
      <c r="I165" s="53"/>
      <c r="J165" s="17"/>
      <c r="K165" s="17" t="s">
        <v>333</v>
      </c>
      <c r="L165" s="17"/>
      <c r="M165" s="17"/>
      <c r="N165" s="17"/>
      <c r="O165" s="27"/>
      <c r="P165" s="32"/>
      <c r="Q165" s="19">
        <f t="shared" ref="Q165:AB165" si="35">+Q166+Q170+Q173+Q176</f>
        <v>0</v>
      </c>
      <c r="R165" s="19">
        <f t="shared" si="35"/>
        <v>0</v>
      </c>
      <c r="S165" s="19">
        <f t="shared" si="35"/>
        <v>0</v>
      </c>
      <c r="T165" s="19">
        <f t="shared" si="35"/>
        <v>0</v>
      </c>
      <c r="U165" s="19">
        <f t="shared" si="35"/>
        <v>0</v>
      </c>
      <c r="V165" s="19">
        <f t="shared" si="35"/>
        <v>0</v>
      </c>
      <c r="W165" s="19">
        <f t="shared" si="35"/>
        <v>0</v>
      </c>
      <c r="X165" s="19">
        <f t="shared" si="35"/>
        <v>0</v>
      </c>
      <c r="Y165" s="19">
        <f t="shared" si="35"/>
        <v>0</v>
      </c>
      <c r="Z165" s="19">
        <f t="shared" si="35"/>
        <v>0</v>
      </c>
      <c r="AA165" s="19">
        <f t="shared" si="35"/>
        <v>0</v>
      </c>
      <c r="AB165" s="19">
        <f t="shared" si="35"/>
        <v>0</v>
      </c>
    </row>
    <row r="166" spans="1:31" ht="12.75" customHeight="1" x14ac:dyDescent="0.2">
      <c r="A166" s="16" t="s">
        <v>334</v>
      </c>
      <c r="B166" s="16">
        <v>2</v>
      </c>
      <c r="C166" s="16">
        <v>4</v>
      </c>
      <c r="D166" s="16">
        <v>1</v>
      </c>
      <c r="E166" s="16">
        <v>1</v>
      </c>
      <c r="F166" s="16">
        <v>1</v>
      </c>
      <c r="G166" s="16">
        <v>0</v>
      </c>
      <c r="H166" s="16">
        <v>0</v>
      </c>
      <c r="I166" s="11"/>
      <c r="J166" s="17"/>
      <c r="K166" s="17"/>
      <c r="L166" s="17" t="s">
        <v>335</v>
      </c>
      <c r="M166" s="17"/>
      <c r="N166" s="17"/>
      <c r="O166" s="27"/>
      <c r="P166" s="32"/>
      <c r="Q166" s="19">
        <f t="shared" ref="Q166:AB166" si="36">+Q167+Q168+Q169</f>
        <v>0</v>
      </c>
      <c r="R166" s="19">
        <f t="shared" si="36"/>
        <v>0</v>
      </c>
      <c r="S166" s="19">
        <f t="shared" si="36"/>
        <v>0</v>
      </c>
      <c r="T166" s="19">
        <f t="shared" si="36"/>
        <v>0</v>
      </c>
      <c r="U166" s="19">
        <f t="shared" si="36"/>
        <v>0</v>
      </c>
      <c r="V166" s="19">
        <f t="shared" si="36"/>
        <v>0</v>
      </c>
      <c r="W166" s="19">
        <f t="shared" si="36"/>
        <v>0</v>
      </c>
      <c r="X166" s="19">
        <f t="shared" si="36"/>
        <v>0</v>
      </c>
      <c r="Y166" s="19">
        <f t="shared" si="36"/>
        <v>0</v>
      </c>
      <c r="Z166" s="19">
        <f t="shared" si="36"/>
        <v>0</v>
      </c>
      <c r="AA166" s="19">
        <f t="shared" si="36"/>
        <v>0</v>
      </c>
      <c r="AB166" s="19">
        <f t="shared" si="36"/>
        <v>0</v>
      </c>
    </row>
    <row r="167" spans="1:31" ht="12.75" customHeight="1" x14ac:dyDescent="0.2">
      <c r="A167" s="20" t="s">
        <v>336</v>
      </c>
      <c r="B167" s="20">
        <v>2</v>
      </c>
      <c r="C167" s="20">
        <v>4</v>
      </c>
      <c r="D167" s="20">
        <v>1</v>
      </c>
      <c r="E167" s="20">
        <v>1</v>
      </c>
      <c r="F167" s="20">
        <v>1</v>
      </c>
      <c r="G167" s="20">
        <v>1</v>
      </c>
      <c r="H167" s="20">
        <v>0</v>
      </c>
      <c r="I167" s="21"/>
      <c r="J167" s="23"/>
      <c r="K167" s="23"/>
      <c r="L167" s="23"/>
      <c r="M167" s="23" t="s">
        <v>337</v>
      </c>
      <c r="N167" s="23"/>
      <c r="O167" s="28"/>
      <c r="P167" s="33"/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</row>
    <row r="168" spans="1:31" ht="12.75" customHeight="1" x14ac:dyDescent="0.2">
      <c r="A168" s="20" t="s">
        <v>338</v>
      </c>
      <c r="B168" s="20">
        <v>2</v>
      </c>
      <c r="C168" s="20">
        <v>4</v>
      </c>
      <c r="D168" s="20">
        <v>1</v>
      </c>
      <c r="E168" s="20">
        <v>1</v>
      </c>
      <c r="F168" s="20">
        <v>1</v>
      </c>
      <c r="G168" s="20">
        <v>4</v>
      </c>
      <c r="H168" s="20">
        <v>0</v>
      </c>
      <c r="I168" s="21"/>
      <c r="J168" s="23"/>
      <c r="K168" s="23"/>
      <c r="L168" s="23"/>
      <c r="M168" s="23" t="s">
        <v>339</v>
      </c>
      <c r="N168" s="23"/>
      <c r="O168" s="28"/>
      <c r="P168" s="33"/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</row>
    <row r="169" spans="1:31" ht="12.75" customHeight="1" x14ac:dyDescent="0.2">
      <c r="A169" s="20" t="s">
        <v>340</v>
      </c>
      <c r="B169" s="20">
        <v>2</v>
      </c>
      <c r="C169" s="20">
        <v>4</v>
      </c>
      <c r="D169" s="20">
        <v>1</v>
      </c>
      <c r="E169" s="20">
        <v>1</v>
      </c>
      <c r="F169" s="20">
        <v>1</v>
      </c>
      <c r="G169" s="20">
        <v>7</v>
      </c>
      <c r="H169" s="20">
        <v>0</v>
      </c>
      <c r="I169" s="21"/>
      <c r="J169" s="23"/>
      <c r="K169" s="23"/>
      <c r="L169" s="48"/>
      <c r="M169" s="23" t="s">
        <v>341</v>
      </c>
      <c r="N169" s="23"/>
      <c r="O169" s="28"/>
      <c r="P169" s="24"/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</row>
    <row r="170" spans="1:31" ht="12.75" customHeight="1" x14ac:dyDescent="0.2">
      <c r="A170" s="16" t="s">
        <v>342</v>
      </c>
      <c r="B170" s="16">
        <v>2</v>
      </c>
      <c r="C170" s="16">
        <v>4</v>
      </c>
      <c r="D170" s="16">
        <v>1</v>
      </c>
      <c r="E170" s="16">
        <v>1</v>
      </c>
      <c r="F170" s="16">
        <v>2</v>
      </c>
      <c r="G170" s="16">
        <v>0</v>
      </c>
      <c r="H170" s="16">
        <v>0</v>
      </c>
      <c r="I170" s="11"/>
      <c r="J170" s="17"/>
      <c r="K170" s="27"/>
      <c r="L170" s="17" t="s">
        <v>343</v>
      </c>
      <c r="M170" s="17"/>
      <c r="N170" s="17"/>
      <c r="O170" s="17"/>
      <c r="P170" s="63"/>
      <c r="Q170" s="19">
        <f t="shared" ref="Q170:AB170" si="37">+Q171+Q172</f>
        <v>0</v>
      </c>
      <c r="R170" s="19">
        <f t="shared" si="37"/>
        <v>0</v>
      </c>
      <c r="S170" s="19">
        <f t="shared" si="37"/>
        <v>0</v>
      </c>
      <c r="T170" s="19">
        <f t="shared" si="37"/>
        <v>0</v>
      </c>
      <c r="U170" s="19">
        <f t="shared" si="37"/>
        <v>0</v>
      </c>
      <c r="V170" s="19">
        <f t="shared" si="37"/>
        <v>0</v>
      </c>
      <c r="W170" s="19">
        <f t="shared" si="37"/>
        <v>0</v>
      </c>
      <c r="X170" s="19">
        <f t="shared" si="37"/>
        <v>0</v>
      </c>
      <c r="Y170" s="19">
        <f t="shared" si="37"/>
        <v>0</v>
      </c>
      <c r="Z170" s="19">
        <f t="shared" si="37"/>
        <v>0</v>
      </c>
      <c r="AA170" s="19">
        <f t="shared" si="37"/>
        <v>0</v>
      </c>
      <c r="AB170" s="19">
        <f t="shared" si="37"/>
        <v>0</v>
      </c>
    </row>
    <row r="171" spans="1:31" ht="12.75" customHeight="1" x14ac:dyDescent="0.2">
      <c r="A171" s="20" t="s">
        <v>344</v>
      </c>
      <c r="B171" s="20">
        <v>2</v>
      </c>
      <c r="C171" s="20">
        <v>4</v>
      </c>
      <c r="D171" s="20">
        <v>1</v>
      </c>
      <c r="E171" s="20">
        <v>1</v>
      </c>
      <c r="F171" s="20">
        <v>2</v>
      </c>
      <c r="G171" s="20">
        <v>1</v>
      </c>
      <c r="H171" s="20">
        <v>0</v>
      </c>
      <c r="I171" s="21"/>
      <c r="J171" s="23"/>
      <c r="K171" s="28"/>
      <c r="L171" s="23"/>
      <c r="M171" s="23" t="s">
        <v>345</v>
      </c>
      <c r="N171" s="23"/>
      <c r="O171" s="23"/>
      <c r="P171" s="64"/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</row>
    <row r="172" spans="1:31" ht="12.75" customHeight="1" x14ac:dyDescent="0.2">
      <c r="A172" s="20" t="s">
        <v>346</v>
      </c>
      <c r="B172" s="20">
        <v>2</v>
      </c>
      <c r="C172" s="20">
        <v>4</v>
      </c>
      <c r="D172" s="20">
        <v>1</v>
      </c>
      <c r="E172" s="20">
        <v>1</v>
      </c>
      <c r="F172" s="20">
        <v>2</v>
      </c>
      <c r="G172" s="20">
        <v>2</v>
      </c>
      <c r="H172" s="20">
        <v>0</v>
      </c>
      <c r="I172" s="21"/>
      <c r="J172" s="23"/>
      <c r="K172" s="28"/>
      <c r="L172" s="23"/>
      <c r="M172" s="23" t="s">
        <v>347</v>
      </c>
      <c r="N172" s="60"/>
      <c r="O172" s="23"/>
      <c r="P172" s="64"/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</row>
    <row r="173" spans="1:31" ht="12.75" customHeight="1" x14ac:dyDescent="0.2">
      <c r="A173" s="16" t="s">
        <v>348</v>
      </c>
      <c r="B173" s="16">
        <v>2</v>
      </c>
      <c r="C173" s="16">
        <v>4</v>
      </c>
      <c r="D173" s="16">
        <v>1</v>
      </c>
      <c r="E173" s="16">
        <v>1</v>
      </c>
      <c r="F173" s="16">
        <v>3</v>
      </c>
      <c r="G173" s="16">
        <v>0</v>
      </c>
      <c r="H173" s="16">
        <v>0</v>
      </c>
      <c r="I173" s="11"/>
      <c r="J173" s="17"/>
      <c r="K173" s="27"/>
      <c r="L173" s="17" t="s">
        <v>349</v>
      </c>
      <c r="M173" s="17"/>
      <c r="N173" s="17"/>
      <c r="O173" s="17"/>
      <c r="P173" s="63"/>
      <c r="Q173" s="19">
        <f t="shared" ref="Q173:AB173" si="38">+Q174+Q175</f>
        <v>0</v>
      </c>
      <c r="R173" s="19">
        <f t="shared" si="38"/>
        <v>0</v>
      </c>
      <c r="S173" s="19">
        <f t="shared" si="38"/>
        <v>0</v>
      </c>
      <c r="T173" s="19">
        <f t="shared" si="38"/>
        <v>0</v>
      </c>
      <c r="U173" s="19">
        <f t="shared" si="38"/>
        <v>0</v>
      </c>
      <c r="V173" s="19">
        <f t="shared" si="38"/>
        <v>0</v>
      </c>
      <c r="W173" s="19">
        <f t="shared" si="38"/>
        <v>0</v>
      </c>
      <c r="X173" s="19">
        <f t="shared" si="38"/>
        <v>0</v>
      </c>
      <c r="Y173" s="19">
        <f t="shared" si="38"/>
        <v>0</v>
      </c>
      <c r="Z173" s="19">
        <f t="shared" si="38"/>
        <v>0</v>
      </c>
      <c r="AA173" s="19">
        <f t="shared" si="38"/>
        <v>0</v>
      </c>
      <c r="AB173" s="19">
        <f t="shared" si="38"/>
        <v>0</v>
      </c>
    </row>
    <row r="174" spans="1:31" ht="12.75" customHeight="1" x14ac:dyDescent="0.2">
      <c r="A174" s="20" t="s">
        <v>350</v>
      </c>
      <c r="B174" s="20">
        <v>2</v>
      </c>
      <c r="C174" s="20">
        <v>4</v>
      </c>
      <c r="D174" s="20">
        <v>1</v>
      </c>
      <c r="E174" s="20">
        <v>1</v>
      </c>
      <c r="F174" s="20">
        <v>3</v>
      </c>
      <c r="G174" s="20">
        <v>1</v>
      </c>
      <c r="H174" s="20">
        <v>0</v>
      </c>
      <c r="I174" s="21"/>
      <c r="J174" s="23"/>
      <c r="K174" s="28"/>
      <c r="L174" s="23"/>
      <c r="M174" s="23" t="s">
        <v>351</v>
      </c>
      <c r="N174" s="60"/>
      <c r="O174" s="23"/>
      <c r="P174" s="64"/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</row>
    <row r="175" spans="1:31" ht="12.75" customHeight="1" x14ac:dyDescent="0.2">
      <c r="A175" s="20" t="s">
        <v>352</v>
      </c>
      <c r="B175" s="20">
        <v>2</v>
      </c>
      <c r="C175" s="20">
        <v>4</v>
      </c>
      <c r="D175" s="20">
        <v>1</v>
      </c>
      <c r="E175" s="20">
        <v>1</v>
      </c>
      <c r="F175" s="20">
        <v>3</v>
      </c>
      <c r="G175" s="20">
        <v>2</v>
      </c>
      <c r="H175" s="20">
        <v>0</v>
      </c>
      <c r="I175" s="21"/>
      <c r="J175" s="23"/>
      <c r="K175" s="28"/>
      <c r="L175" s="23"/>
      <c r="M175" s="23" t="s">
        <v>353</v>
      </c>
      <c r="N175" s="23"/>
      <c r="O175" s="23"/>
      <c r="P175" s="64"/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</row>
    <row r="176" spans="1:31" ht="12.75" customHeight="1" x14ac:dyDescent="0.2">
      <c r="A176" s="20" t="s">
        <v>354</v>
      </c>
      <c r="B176" s="20">
        <v>2</v>
      </c>
      <c r="C176" s="20">
        <v>4</v>
      </c>
      <c r="D176" s="20">
        <v>1</v>
      </c>
      <c r="E176" s="20">
        <v>1</v>
      </c>
      <c r="F176" s="20">
        <v>4</v>
      </c>
      <c r="G176" s="20">
        <v>0</v>
      </c>
      <c r="H176" s="20">
        <v>0</v>
      </c>
      <c r="I176" s="21"/>
      <c r="J176" s="23"/>
      <c r="K176" s="28"/>
      <c r="L176" s="23" t="s">
        <v>355</v>
      </c>
      <c r="M176" s="28"/>
      <c r="N176" s="23"/>
      <c r="O176" s="28"/>
      <c r="P176" s="33"/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</row>
    <row r="177" spans="1:28" ht="12.75" customHeight="1" x14ac:dyDescent="0.2">
      <c r="A177" s="20" t="s">
        <v>356</v>
      </c>
      <c r="B177" s="20">
        <v>2</v>
      </c>
      <c r="C177" s="20">
        <v>4</v>
      </c>
      <c r="D177" s="20">
        <v>1</v>
      </c>
      <c r="E177" s="20">
        <v>1</v>
      </c>
      <c r="F177" s="20">
        <v>50</v>
      </c>
      <c r="G177" s="20">
        <v>0</v>
      </c>
      <c r="H177" s="20">
        <v>0</v>
      </c>
      <c r="I177" s="21"/>
      <c r="J177" s="23"/>
      <c r="K177" s="23" t="s">
        <v>357</v>
      </c>
      <c r="L177" s="48"/>
      <c r="M177" s="28"/>
      <c r="N177" s="23"/>
      <c r="O177" s="28"/>
      <c r="P177" s="24"/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</row>
    <row r="178" spans="1:28" ht="12.75" customHeight="1" x14ac:dyDescent="0.2">
      <c r="A178" s="10" t="s">
        <v>358</v>
      </c>
      <c r="B178" s="10">
        <v>2</v>
      </c>
      <c r="C178" s="10">
        <v>3</v>
      </c>
      <c r="D178" s="10">
        <v>3</v>
      </c>
      <c r="E178" s="10">
        <v>0</v>
      </c>
      <c r="F178" s="10">
        <v>0</v>
      </c>
      <c r="G178" s="10">
        <v>0</v>
      </c>
      <c r="H178" s="10">
        <v>0</v>
      </c>
      <c r="I178" s="11"/>
      <c r="J178" s="65" t="s">
        <v>179</v>
      </c>
      <c r="K178" s="27"/>
      <c r="L178" s="66"/>
      <c r="M178" s="66"/>
      <c r="N178" s="66"/>
      <c r="O178" s="66"/>
      <c r="P178" s="18"/>
      <c r="Q178" s="14">
        <f t="shared" ref="Q178:AB178" si="39">Q179+Q190</f>
        <v>0</v>
      </c>
      <c r="R178" s="14">
        <f t="shared" si="39"/>
        <v>0</v>
      </c>
      <c r="S178" s="14">
        <f t="shared" si="39"/>
        <v>0</v>
      </c>
      <c r="T178" s="14">
        <f t="shared" si="39"/>
        <v>0</v>
      </c>
      <c r="U178" s="14">
        <f t="shared" si="39"/>
        <v>0</v>
      </c>
      <c r="V178" s="14">
        <f t="shared" si="39"/>
        <v>0</v>
      </c>
      <c r="W178" s="14">
        <f t="shared" si="39"/>
        <v>0</v>
      </c>
      <c r="X178" s="14">
        <f t="shared" si="39"/>
        <v>0</v>
      </c>
      <c r="Y178" s="14">
        <f t="shared" si="39"/>
        <v>0</v>
      </c>
      <c r="Z178" s="14">
        <f t="shared" si="39"/>
        <v>0</v>
      </c>
      <c r="AA178" s="14">
        <f t="shared" si="39"/>
        <v>0</v>
      </c>
      <c r="AB178" s="14">
        <f t="shared" si="39"/>
        <v>0</v>
      </c>
    </row>
    <row r="179" spans="1:28" ht="12.75" customHeight="1" x14ac:dyDescent="0.2">
      <c r="A179" s="16" t="s">
        <v>359</v>
      </c>
      <c r="B179" s="16">
        <v>2</v>
      </c>
      <c r="C179" s="16">
        <v>3</v>
      </c>
      <c r="D179" s="16">
        <v>3</v>
      </c>
      <c r="E179" s="16">
        <v>1</v>
      </c>
      <c r="F179" s="16">
        <v>0</v>
      </c>
      <c r="G179" s="16">
        <v>0</v>
      </c>
      <c r="H179" s="16">
        <v>0</v>
      </c>
      <c r="I179" s="67"/>
      <c r="J179" s="68"/>
      <c r="K179" s="17" t="s">
        <v>360</v>
      </c>
      <c r="L179" s="27"/>
      <c r="M179" s="17"/>
      <c r="N179" s="17"/>
      <c r="O179" s="17"/>
      <c r="P179" s="69"/>
      <c r="Q179" s="19">
        <f t="shared" ref="Q179:AB179" si="40">+Q180+Q181+Q182+Q183+Q184+Q185+Q186</f>
        <v>0</v>
      </c>
      <c r="R179" s="19">
        <f t="shared" si="40"/>
        <v>0</v>
      </c>
      <c r="S179" s="19">
        <f t="shared" si="40"/>
        <v>0</v>
      </c>
      <c r="T179" s="19">
        <f t="shared" si="40"/>
        <v>0</v>
      </c>
      <c r="U179" s="19">
        <f t="shared" si="40"/>
        <v>0</v>
      </c>
      <c r="V179" s="19">
        <f t="shared" si="40"/>
        <v>0</v>
      </c>
      <c r="W179" s="19">
        <f t="shared" si="40"/>
        <v>0</v>
      </c>
      <c r="X179" s="19">
        <f t="shared" si="40"/>
        <v>0</v>
      </c>
      <c r="Y179" s="19">
        <f t="shared" si="40"/>
        <v>0</v>
      </c>
      <c r="Z179" s="19">
        <f t="shared" si="40"/>
        <v>0</v>
      </c>
      <c r="AA179" s="19">
        <f t="shared" si="40"/>
        <v>0</v>
      </c>
      <c r="AB179" s="19">
        <f t="shared" si="40"/>
        <v>0</v>
      </c>
    </row>
    <row r="180" spans="1:28" ht="12.75" customHeight="1" x14ac:dyDescent="0.2">
      <c r="A180" s="20" t="s">
        <v>361</v>
      </c>
      <c r="B180" s="20">
        <v>2</v>
      </c>
      <c r="C180" s="20">
        <v>3</v>
      </c>
      <c r="D180" s="20">
        <v>3</v>
      </c>
      <c r="E180" s="20">
        <v>1</v>
      </c>
      <c r="F180" s="20">
        <v>1</v>
      </c>
      <c r="G180" s="20">
        <v>0</v>
      </c>
      <c r="H180" s="20">
        <v>0</v>
      </c>
      <c r="I180" s="70"/>
      <c r="J180" s="71"/>
      <c r="K180" s="23"/>
      <c r="L180" s="23" t="s">
        <v>183</v>
      </c>
      <c r="M180" s="28"/>
      <c r="N180" s="23"/>
      <c r="O180" s="23"/>
      <c r="P180" s="72"/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</row>
    <row r="181" spans="1:28" ht="12.75" customHeight="1" x14ac:dyDescent="0.2">
      <c r="A181" s="20" t="s">
        <v>362</v>
      </c>
      <c r="B181" s="20">
        <v>2</v>
      </c>
      <c r="C181" s="20">
        <v>3</v>
      </c>
      <c r="D181" s="20">
        <v>3</v>
      </c>
      <c r="E181" s="20">
        <v>1</v>
      </c>
      <c r="F181" s="20">
        <v>2</v>
      </c>
      <c r="G181" s="20">
        <v>0</v>
      </c>
      <c r="H181" s="20">
        <v>0</v>
      </c>
      <c r="I181" s="21"/>
      <c r="J181" s="22"/>
      <c r="K181" s="73"/>
      <c r="L181" s="23" t="s">
        <v>185</v>
      </c>
      <c r="M181" s="28"/>
      <c r="N181" s="23"/>
      <c r="O181" s="23"/>
      <c r="P181" s="24"/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</row>
    <row r="182" spans="1:28" ht="12.75" customHeight="1" x14ac:dyDescent="0.2">
      <c r="A182" s="20" t="s">
        <v>363</v>
      </c>
      <c r="B182" s="20">
        <v>2</v>
      </c>
      <c r="C182" s="20">
        <v>3</v>
      </c>
      <c r="D182" s="20">
        <v>3</v>
      </c>
      <c r="E182" s="20">
        <v>1</v>
      </c>
      <c r="F182" s="20">
        <v>3</v>
      </c>
      <c r="G182" s="20">
        <v>0</v>
      </c>
      <c r="H182" s="20">
        <v>0</v>
      </c>
      <c r="I182" s="21"/>
      <c r="J182" s="22"/>
      <c r="K182" s="73"/>
      <c r="L182" s="23" t="s">
        <v>187</v>
      </c>
      <c r="M182" s="28"/>
      <c r="N182" s="23"/>
      <c r="O182" s="23"/>
      <c r="P182" s="72"/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</row>
    <row r="183" spans="1:28" ht="12.75" customHeight="1" x14ac:dyDescent="0.2">
      <c r="A183" s="20" t="s">
        <v>364</v>
      </c>
      <c r="B183" s="20">
        <v>2</v>
      </c>
      <c r="C183" s="20">
        <v>3</v>
      </c>
      <c r="D183" s="20">
        <v>3</v>
      </c>
      <c r="E183" s="20">
        <v>1</v>
      </c>
      <c r="F183" s="20">
        <v>4</v>
      </c>
      <c r="G183" s="20">
        <v>0</v>
      </c>
      <c r="H183" s="20">
        <v>0</v>
      </c>
      <c r="I183" s="21"/>
      <c r="J183" s="22"/>
      <c r="K183" s="73"/>
      <c r="L183" s="23" t="s">
        <v>189</v>
      </c>
      <c r="M183" s="28"/>
      <c r="N183" s="49"/>
      <c r="O183" s="23"/>
      <c r="P183" s="72"/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</row>
    <row r="184" spans="1:28" ht="12.75" customHeight="1" x14ac:dyDescent="0.2">
      <c r="A184" s="20" t="s">
        <v>365</v>
      </c>
      <c r="B184" s="20">
        <v>2</v>
      </c>
      <c r="C184" s="20">
        <v>3</v>
      </c>
      <c r="D184" s="20">
        <v>3</v>
      </c>
      <c r="E184" s="20">
        <v>1</v>
      </c>
      <c r="F184" s="20">
        <v>5</v>
      </c>
      <c r="G184" s="20">
        <v>0</v>
      </c>
      <c r="H184" s="20">
        <v>0</v>
      </c>
      <c r="I184" s="21"/>
      <c r="J184" s="22"/>
      <c r="K184" s="73"/>
      <c r="L184" s="23" t="s">
        <v>206</v>
      </c>
      <c r="M184" s="28"/>
      <c r="N184" s="46"/>
      <c r="O184" s="23"/>
      <c r="P184" s="24"/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</row>
    <row r="185" spans="1:28" ht="12.75" customHeight="1" x14ac:dyDescent="0.2">
      <c r="A185" s="20" t="s">
        <v>366</v>
      </c>
      <c r="B185" s="20">
        <v>2</v>
      </c>
      <c r="C185" s="20">
        <v>3</v>
      </c>
      <c r="D185" s="20">
        <v>3</v>
      </c>
      <c r="E185" s="20">
        <v>1</v>
      </c>
      <c r="F185" s="20">
        <v>6</v>
      </c>
      <c r="G185" s="20">
        <v>0</v>
      </c>
      <c r="H185" s="20">
        <v>0</v>
      </c>
      <c r="I185" s="21"/>
      <c r="J185" s="22"/>
      <c r="K185" s="73"/>
      <c r="L185" s="23" t="s">
        <v>191</v>
      </c>
      <c r="M185" s="28"/>
      <c r="N185" s="23"/>
      <c r="O185" s="23"/>
      <c r="P185" s="24"/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</row>
    <row r="186" spans="1:28" ht="12.75" customHeight="1" x14ac:dyDescent="0.2">
      <c r="A186" s="16" t="s">
        <v>367</v>
      </c>
      <c r="B186" s="16">
        <v>2</v>
      </c>
      <c r="C186" s="16">
        <v>3</v>
      </c>
      <c r="D186" s="16">
        <v>3</v>
      </c>
      <c r="E186" s="16">
        <v>1</v>
      </c>
      <c r="F186" s="16">
        <v>8</v>
      </c>
      <c r="G186" s="16">
        <v>0</v>
      </c>
      <c r="H186" s="16">
        <v>0</v>
      </c>
      <c r="I186" s="11"/>
      <c r="J186" s="12"/>
      <c r="K186" s="66"/>
      <c r="L186" s="17" t="s">
        <v>193</v>
      </c>
      <c r="M186" s="27"/>
      <c r="N186" s="17"/>
      <c r="O186" s="17"/>
      <c r="P186" s="18"/>
      <c r="Q186" s="19">
        <f t="shared" ref="Q186:AB186" si="41">+Q187+Q188+Q189</f>
        <v>0</v>
      </c>
      <c r="R186" s="19">
        <f t="shared" si="41"/>
        <v>0</v>
      </c>
      <c r="S186" s="19">
        <f t="shared" si="41"/>
        <v>0</v>
      </c>
      <c r="T186" s="19">
        <f t="shared" si="41"/>
        <v>0</v>
      </c>
      <c r="U186" s="19">
        <f t="shared" si="41"/>
        <v>0</v>
      </c>
      <c r="V186" s="19">
        <f t="shared" si="41"/>
        <v>0</v>
      </c>
      <c r="W186" s="19">
        <f t="shared" si="41"/>
        <v>0</v>
      </c>
      <c r="X186" s="19">
        <f t="shared" si="41"/>
        <v>0</v>
      </c>
      <c r="Y186" s="19">
        <f t="shared" si="41"/>
        <v>0</v>
      </c>
      <c r="Z186" s="19">
        <f t="shared" si="41"/>
        <v>0</v>
      </c>
      <c r="AA186" s="19">
        <f t="shared" si="41"/>
        <v>0</v>
      </c>
      <c r="AB186" s="19">
        <f t="shared" si="41"/>
        <v>0</v>
      </c>
    </row>
    <row r="187" spans="1:28" ht="12.75" customHeight="1" x14ac:dyDescent="0.2">
      <c r="A187" s="20" t="s">
        <v>368</v>
      </c>
      <c r="B187" s="20">
        <v>2</v>
      </c>
      <c r="C187" s="20">
        <v>3</v>
      </c>
      <c r="D187" s="20">
        <v>3</v>
      </c>
      <c r="E187" s="20">
        <v>1</v>
      </c>
      <c r="F187" s="20">
        <v>8</v>
      </c>
      <c r="G187" s="20">
        <v>1</v>
      </c>
      <c r="H187" s="20">
        <v>0</v>
      </c>
      <c r="I187" s="21"/>
      <c r="J187" s="22"/>
      <c r="K187" s="73"/>
      <c r="L187" s="23"/>
      <c r="M187" s="23" t="s">
        <v>195</v>
      </c>
      <c r="N187" s="23"/>
      <c r="O187" s="23"/>
      <c r="P187" s="24"/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</row>
    <row r="188" spans="1:28" ht="12.75" customHeight="1" x14ac:dyDescent="0.2">
      <c r="A188" s="20" t="s">
        <v>369</v>
      </c>
      <c r="B188" s="20">
        <v>2</v>
      </c>
      <c r="C188" s="20">
        <v>3</v>
      </c>
      <c r="D188" s="20">
        <v>3</v>
      </c>
      <c r="E188" s="20">
        <v>1</v>
      </c>
      <c r="F188" s="20">
        <v>8</v>
      </c>
      <c r="G188" s="20">
        <v>2</v>
      </c>
      <c r="H188" s="20">
        <v>0</v>
      </c>
      <c r="I188" s="21"/>
      <c r="J188" s="22"/>
      <c r="K188" s="73"/>
      <c r="L188" s="23"/>
      <c r="M188" s="23" t="s">
        <v>197</v>
      </c>
      <c r="N188" s="23"/>
      <c r="O188" s="23"/>
      <c r="P188" s="24"/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</row>
    <row r="189" spans="1:28" ht="12.75" customHeight="1" x14ac:dyDescent="0.2">
      <c r="A189" s="20" t="s">
        <v>370</v>
      </c>
      <c r="B189" s="20">
        <v>2</v>
      </c>
      <c r="C189" s="20">
        <v>3</v>
      </c>
      <c r="D189" s="20">
        <v>3</v>
      </c>
      <c r="E189" s="20">
        <v>1</v>
      </c>
      <c r="F189" s="20">
        <v>8</v>
      </c>
      <c r="G189" s="20">
        <v>50</v>
      </c>
      <c r="H189" s="20">
        <v>0</v>
      </c>
      <c r="I189" s="21"/>
      <c r="J189" s="22"/>
      <c r="K189" s="73"/>
      <c r="L189" s="23"/>
      <c r="M189" s="23" t="s">
        <v>193</v>
      </c>
      <c r="N189" s="23"/>
      <c r="O189" s="23"/>
      <c r="P189" s="24"/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</row>
    <row r="190" spans="1:28" ht="12.75" customHeight="1" x14ac:dyDescent="0.2">
      <c r="A190" s="16" t="s">
        <v>371</v>
      </c>
      <c r="B190" s="16">
        <v>2</v>
      </c>
      <c r="C190" s="16">
        <v>3</v>
      </c>
      <c r="D190" s="16">
        <v>3</v>
      </c>
      <c r="E190" s="16">
        <v>2</v>
      </c>
      <c r="F190" s="16">
        <v>0</v>
      </c>
      <c r="G190" s="16">
        <v>0</v>
      </c>
      <c r="H190" s="16">
        <v>0</v>
      </c>
      <c r="I190" s="67"/>
      <c r="J190" s="12"/>
      <c r="K190" s="17" t="s">
        <v>201</v>
      </c>
      <c r="L190" s="27"/>
      <c r="M190" s="17"/>
      <c r="N190" s="17"/>
      <c r="O190" s="17"/>
      <c r="P190" s="32"/>
      <c r="Q190" s="19">
        <f t="shared" ref="Q190:AB190" si="42">+Q191+Q192+Q193+Q194+Q195+Q196</f>
        <v>0</v>
      </c>
      <c r="R190" s="19">
        <f t="shared" si="42"/>
        <v>0</v>
      </c>
      <c r="S190" s="19">
        <f t="shared" si="42"/>
        <v>0</v>
      </c>
      <c r="T190" s="19">
        <f t="shared" si="42"/>
        <v>0</v>
      </c>
      <c r="U190" s="19">
        <f t="shared" si="42"/>
        <v>0</v>
      </c>
      <c r="V190" s="19">
        <f t="shared" si="42"/>
        <v>0</v>
      </c>
      <c r="W190" s="19">
        <f t="shared" si="42"/>
        <v>0</v>
      </c>
      <c r="X190" s="19">
        <f t="shared" si="42"/>
        <v>0</v>
      </c>
      <c r="Y190" s="19">
        <f t="shared" si="42"/>
        <v>0</v>
      </c>
      <c r="Z190" s="19">
        <f t="shared" si="42"/>
        <v>0</v>
      </c>
      <c r="AA190" s="19">
        <f t="shared" si="42"/>
        <v>0</v>
      </c>
      <c r="AB190" s="19">
        <f t="shared" si="42"/>
        <v>0</v>
      </c>
    </row>
    <row r="191" spans="1:28" ht="12.75" customHeight="1" x14ac:dyDescent="0.2">
      <c r="A191" s="20" t="s">
        <v>372</v>
      </c>
      <c r="B191" s="20">
        <v>2</v>
      </c>
      <c r="C191" s="20">
        <v>3</v>
      </c>
      <c r="D191" s="20">
        <v>3</v>
      </c>
      <c r="E191" s="20">
        <v>2</v>
      </c>
      <c r="F191" s="20">
        <v>1</v>
      </c>
      <c r="G191" s="20">
        <v>0</v>
      </c>
      <c r="H191" s="20">
        <v>0</v>
      </c>
      <c r="I191" s="70"/>
      <c r="J191" s="22"/>
      <c r="K191" s="23"/>
      <c r="L191" s="23" t="s">
        <v>183</v>
      </c>
      <c r="M191" s="28"/>
      <c r="N191" s="23"/>
      <c r="O191" s="23"/>
      <c r="P191" s="33"/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</row>
    <row r="192" spans="1:28" ht="12.75" customHeight="1" x14ac:dyDescent="0.2">
      <c r="A192" s="20" t="s">
        <v>373</v>
      </c>
      <c r="B192" s="20">
        <v>2</v>
      </c>
      <c r="C192" s="20">
        <v>3</v>
      </c>
      <c r="D192" s="20">
        <v>3</v>
      </c>
      <c r="E192" s="20">
        <v>2</v>
      </c>
      <c r="F192" s="20">
        <v>2</v>
      </c>
      <c r="G192" s="20">
        <v>0</v>
      </c>
      <c r="H192" s="20">
        <v>0</v>
      </c>
      <c r="I192" s="70"/>
      <c r="J192" s="22"/>
      <c r="K192" s="23"/>
      <c r="L192" s="74" t="s">
        <v>203</v>
      </c>
      <c r="M192" s="28"/>
      <c r="N192" s="23"/>
      <c r="O192" s="73"/>
      <c r="P192" s="33"/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</row>
    <row r="193" spans="1:28" ht="12.75" customHeight="1" x14ac:dyDescent="0.2">
      <c r="A193" s="20" t="s">
        <v>374</v>
      </c>
      <c r="B193" s="20">
        <v>2</v>
      </c>
      <c r="C193" s="20">
        <v>3</v>
      </c>
      <c r="D193" s="20">
        <v>3</v>
      </c>
      <c r="E193" s="20">
        <v>2</v>
      </c>
      <c r="F193" s="20">
        <v>3</v>
      </c>
      <c r="G193" s="20">
        <v>0</v>
      </c>
      <c r="H193" s="20">
        <v>0</v>
      </c>
      <c r="I193" s="70"/>
      <c r="J193" s="22"/>
      <c r="K193" s="23"/>
      <c r="L193" s="23" t="s">
        <v>187</v>
      </c>
      <c r="M193" s="28"/>
      <c r="N193" s="23"/>
      <c r="O193" s="23"/>
      <c r="P193" s="33"/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</row>
    <row r="194" spans="1:28" ht="12.75" customHeight="1" x14ac:dyDescent="0.2">
      <c r="A194" s="20" t="s">
        <v>375</v>
      </c>
      <c r="B194" s="20">
        <v>2</v>
      </c>
      <c r="C194" s="20">
        <v>3</v>
      </c>
      <c r="D194" s="20">
        <v>3</v>
      </c>
      <c r="E194" s="20">
        <v>2</v>
      </c>
      <c r="F194" s="20">
        <v>4</v>
      </c>
      <c r="G194" s="20">
        <v>0</v>
      </c>
      <c r="H194" s="20">
        <v>0</v>
      </c>
      <c r="I194" s="70"/>
      <c r="J194" s="22"/>
      <c r="K194" s="23"/>
      <c r="L194" s="23" t="s">
        <v>206</v>
      </c>
      <c r="M194" s="28"/>
      <c r="N194" s="23"/>
      <c r="O194" s="73"/>
      <c r="P194" s="33"/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</row>
    <row r="195" spans="1:28" ht="12.75" customHeight="1" x14ac:dyDescent="0.2">
      <c r="A195" s="20" t="s">
        <v>376</v>
      </c>
      <c r="B195" s="20">
        <v>2</v>
      </c>
      <c r="C195" s="20">
        <v>3</v>
      </c>
      <c r="D195" s="20">
        <v>3</v>
      </c>
      <c r="E195" s="20">
        <v>2</v>
      </c>
      <c r="F195" s="20">
        <v>5</v>
      </c>
      <c r="G195" s="20">
        <v>0</v>
      </c>
      <c r="H195" s="20">
        <v>0</v>
      </c>
      <c r="I195" s="21"/>
      <c r="J195" s="22"/>
      <c r="K195" s="73"/>
      <c r="L195" s="23" t="s">
        <v>191</v>
      </c>
      <c r="M195" s="28"/>
      <c r="N195" s="23"/>
      <c r="O195" s="73"/>
      <c r="P195" s="33"/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</row>
    <row r="196" spans="1:28" ht="12.75" customHeight="1" x14ac:dyDescent="0.2">
      <c r="A196" s="16" t="s">
        <v>377</v>
      </c>
      <c r="B196" s="16">
        <v>2</v>
      </c>
      <c r="C196" s="16">
        <v>3</v>
      </c>
      <c r="D196" s="16">
        <v>3</v>
      </c>
      <c r="E196" s="16">
        <v>2</v>
      </c>
      <c r="F196" s="16">
        <v>7</v>
      </c>
      <c r="G196" s="16">
        <v>0</v>
      </c>
      <c r="H196" s="16">
        <v>0</v>
      </c>
      <c r="I196" s="11"/>
      <c r="J196" s="12"/>
      <c r="K196" s="66"/>
      <c r="L196" s="17" t="s">
        <v>208</v>
      </c>
      <c r="M196" s="27"/>
      <c r="N196" s="17"/>
      <c r="O196" s="66"/>
      <c r="P196" s="32"/>
      <c r="Q196" s="19">
        <f t="shared" ref="Q196:AB196" si="43">+Q197+Q198+Q199</f>
        <v>0</v>
      </c>
      <c r="R196" s="19">
        <f t="shared" si="43"/>
        <v>0</v>
      </c>
      <c r="S196" s="19">
        <f t="shared" si="43"/>
        <v>0</v>
      </c>
      <c r="T196" s="19">
        <f t="shared" si="43"/>
        <v>0</v>
      </c>
      <c r="U196" s="19">
        <f t="shared" si="43"/>
        <v>0</v>
      </c>
      <c r="V196" s="19">
        <f t="shared" si="43"/>
        <v>0</v>
      </c>
      <c r="W196" s="19">
        <f t="shared" si="43"/>
        <v>0</v>
      </c>
      <c r="X196" s="19">
        <f t="shared" si="43"/>
        <v>0</v>
      </c>
      <c r="Y196" s="19">
        <f t="shared" si="43"/>
        <v>0</v>
      </c>
      <c r="Z196" s="19">
        <f t="shared" si="43"/>
        <v>0</v>
      </c>
      <c r="AA196" s="19">
        <f t="shared" si="43"/>
        <v>0</v>
      </c>
      <c r="AB196" s="19">
        <f t="shared" si="43"/>
        <v>0</v>
      </c>
    </row>
    <row r="197" spans="1:28" ht="12.75" customHeight="1" x14ac:dyDescent="0.2">
      <c r="A197" s="20" t="s">
        <v>378</v>
      </c>
      <c r="B197" s="20">
        <v>2</v>
      </c>
      <c r="C197" s="20">
        <v>3</v>
      </c>
      <c r="D197" s="20">
        <v>3</v>
      </c>
      <c r="E197" s="20">
        <v>2</v>
      </c>
      <c r="F197" s="20">
        <v>7</v>
      </c>
      <c r="G197" s="20">
        <v>1</v>
      </c>
      <c r="H197" s="20">
        <v>0</v>
      </c>
      <c r="I197" s="21"/>
      <c r="J197" s="22"/>
      <c r="K197" s="73"/>
      <c r="L197" s="23"/>
      <c r="M197" s="23" t="s">
        <v>195</v>
      </c>
      <c r="N197" s="23"/>
      <c r="O197" s="73"/>
      <c r="P197" s="33"/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</row>
    <row r="198" spans="1:28" ht="12.75" customHeight="1" x14ac:dyDescent="0.2">
      <c r="A198" s="20" t="s">
        <v>379</v>
      </c>
      <c r="B198" s="20">
        <v>2</v>
      </c>
      <c r="C198" s="20">
        <v>3</v>
      </c>
      <c r="D198" s="20">
        <v>3</v>
      </c>
      <c r="E198" s="20">
        <v>2</v>
      </c>
      <c r="F198" s="20">
        <v>7</v>
      </c>
      <c r="G198" s="20">
        <v>2</v>
      </c>
      <c r="H198" s="20">
        <v>0</v>
      </c>
      <c r="I198" s="21"/>
      <c r="J198" s="22"/>
      <c r="K198" s="73"/>
      <c r="L198" s="23"/>
      <c r="M198" s="23" t="s">
        <v>197</v>
      </c>
      <c r="N198" s="23"/>
      <c r="O198" s="73"/>
      <c r="P198" s="33"/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</row>
    <row r="199" spans="1:28" ht="12.75" customHeight="1" x14ac:dyDescent="0.2">
      <c r="A199" s="20" t="s">
        <v>380</v>
      </c>
      <c r="B199" s="20">
        <v>2</v>
      </c>
      <c r="C199" s="20">
        <v>3</v>
      </c>
      <c r="D199" s="20">
        <v>3</v>
      </c>
      <c r="E199" s="20">
        <v>2</v>
      </c>
      <c r="F199" s="20">
        <v>7</v>
      </c>
      <c r="G199" s="20">
        <v>50</v>
      </c>
      <c r="H199" s="20">
        <v>0</v>
      </c>
      <c r="I199" s="21"/>
      <c r="J199" s="22"/>
      <c r="K199" s="73"/>
      <c r="L199" s="23"/>
      <c r="M199" s="23" t="s">
        <v>208</v>
      </c>
      <c r="N199" s="23"/>
      <c r="O199" s="73"/>
      <c r="P199" s="33"/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</row>
    <row r="200" spans="1:28" ht="12.75" customHeight="1" x14ac:dyDescent="0.2">
      <c r="A200" s="10" t="s">
        <v>381</v>
      </c>
      <c r="B200" s="10">
        <v>2</v>
      </c>
      <c r="C200" s="10">
        <v>3</v>
      </c>
      <c r="D200" s="10">
        <v>4</v>
      </c>
      <c r="E200" s="10">
        <v>0</v>
      </c>
      <c r="F200" s="10">
        <v>0</v>
      </c>
      <c r="G200" s="10">
        <v>0</v>
      </c>
      <c r="H200" s="10">
        <v>0</v>
      </c>
      <c r="I200" s="53"/>
      <c r="J200" s="65" t="s">
        <v>217</v>
      </c>
      <c r="K200" s="27"/>
      <c r="L200" s="75"/>
      <c r="M200" s="75"/>
      <c r="N200" s="75"/>
      <c r="O200" s="75"/>
      <c r="P200" s="32"/>
      <c r="Q200" s="14">
        <f t="shared" ref="Q200:AB200" si="44">+Q201+Q202</f>
        <v>0</v>
      </c>
      <c r="R200" s="14">
        <f t="shared" si="44"/>
        <v>0</v>
      </c>
      <c r="S200" s="14">
        <f t="shared" si="44"/>
        <v>0</v>
      </c>
      <c r="T200" s="14">
        <f t="shared" si="44"/>
        <v>0</v>
      </c>
      <c r="U200" s="14">
        <f t="shared" si="44"/>
        <v>0</v>
      </c>
      <c r="V200" s="14">
        <f t="shared" si="44"/>
        <v>0</v>
      </c>
      <c r="W200" s="14">
        <f t="shared" si="44"/>
        <v>0</v>
      </c>
      <c r="X200" s="14">
        <f t="shared" si="44"/>
        <v>0</v>
      </c>
      <c r="Y200" s="14">
        <f t="shared" si="44"/>
        <v>0</v>
      </c>
      <c r="Z200" s="14">
        <f t="shared" si="44"/>
        <v>0</v>
      </c>
      <c r="AA200" s="14">
        <f t="shared" si="44"/>
        <v>0</v>
      </c>
      <c r="AB200" s="14">
        <f t="shared" si="44"/>
        <v>0</v>
      </c>
    </row>
    <row r="201" spans="1:28" ht="12.75" customHeight="1" x14ac:dyDescent="0.2">
      <c r="A201" s="20" t="s">
        <v>382</v>
      </c>
      <c r="B201" s="20">
        <v>2</v>
      </c>
      <c r="C201" s="20">
        <v>3</v>
      </c>
      <c r="D201" s="20">
        <v>4</v>
      </c>
      <c r="E201" s="20">
        <v>1</v>
      </c>
      <c r="F201" s="20">
        <v>0</v>
      </c>
      <c r="G201" s="20">
        <v>0</v>
      </c>
      <c r="H201" s="20">
        <v>0</v>
      </c>
      <c r="I201" s="55"/>
      <c r="J201" s="56"/>
      <c r="K201" s="23" t="s">
        <v>175</v>
      </c>
      <c r="L201" s="56"/>
      <c r="M201" s="56"/>
      <c r="N201" s="23"/>
      <c r="O201" s="28"/>
      <c r="P201" s="33"/>
      <c r="Q201" s="45">
        <v>0</v>
      </c>
      <c r="R201" s="45">
        <v>0</v>
      </c>
      <c r="S201" s="45">
        <v>0</v>
      </c>
      <c r="T201" s="45">
        <v>0</v>
      </c>
      <c r="U201" s="45">
        <v>0</v>
      </c>
      <c r="V201" s="45">
        <v>0</v>
      </c>
      <c r="W201" s="45">
        <v>0</v>
      </c>
      <c r="X201" s="45">
        <v>0</v>
      </c>
      <c r="Y201" s="45">
        <v>0</v>
      </c>
      <c r="Z201" s="45">
        <v>0</v>
      </c>
      <c r="AA201" s="45">
        <v>0</v>
      </c>
      <c r="AB201" s="45">
        <v>0</v>
      </c>
    </row>
    <row r="202" spans="1:28" ht="12.75" customHeight="1" x14ac:dyDescent="0.2">
      <c r="A202" s="20" t="s">
        <v>383</v>
      </c>
      <c r="B202" s="20">
        <v>2</v>
      </c>
      <c r="C202" s="20">
        <v>3</v>
      </c>
      <c r="D202" s="20">
        <v>4</v>
      </c>
      <c r="E202" s="20">
        <v>2</v>
      </c>
      <c r="F202" s="20">
        <v>0</v>
      </c>
      <c r="G202" s="20">
        <v>0</v>
      </c>
      <c r="H202" s="20">
        <v>0</v>
      </c>
      <c r="I202" s="55"/>
      <c r="J202" s="23"/>
      <c r="K202" s="23" t="s">
        <v>177</v>
      </c>
      <c r="L202" s="56"/>
      <c r="M202" s="56"/>
      <c r="N202" s="23"/>
      <c r="O202" s="28"/>
      <c r="P202" s="33"/>
      <c r="Q202" s="45">
        <v>0</v>
      </c>
      <c r="R202" s="45">
        <v>0</v>
      </c>
      <c r="S202" s="45">
        <v>0</v>
      </c>
      <c r="T202" s="45">
        <v>0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45">
        <v>0</v>
      </c>
      <c r="AB202" s="45">
        <v>0</v>
      </c>
    </row>
    <row r="203" spans="1:28" ht="12.75" customHeight="1" x14ac:dyDescent="0.2">
      <c r="A203" s="10" t="s">
        <v>384</v>
      </c>
      <c r="B203" s="10">
        <v>2</v>
      </c>
      <c r="C203" s="10">
        <v>3</v>
      </c>
      <c r="D203" s="10">
        <v>5</v>
      </c>
      <c r="E203" s="10">
        <v>0</v>
      </c>
      <c r="F203" s="10">
        <v>0</v>
      </c>
      <c r="G203" s="10">
        <v>0</v>
      </c>
      <c r="H203" s="10">
        <v>0</v>
      </c>
      <c r="I203" s="53"/>
      <c r="J203" s="12" t="s">
        <v>385</v>
      </c>
      <c r="K203" s="76"/>
      <c r="L203" s="76"/>
      <c r="M203" s="27"/>
      <c r="N203" s="17"/>
      <c r="O203" s="17"/>
      <c r="P203" s="32"/>
      <c r="Q203" s="14">
        <f t="shared" ref="Q203:AB203" si="45">+Q204+Q205</f>
        <v>0</v>
      </c>
      <c r="R203" s="14">
        <f t="shared" si="45"/>
        <v>0</v>
      </c>
      <c r="S203" s="14">
        <f t="shared" si="45"/>
        <v>0</v>
      </c>
      <c r="T203" s="14">
        <f t="shared" si="45"/>
        <v>0</v>
      </c>
      <c r="U203" s="14">
        <f t="shared" si="45"/>
        <v>0</v>
      </c>
      <c r="V203" s="14">
        <f t="shared" si="45"/>
        <v>0</v>
      </c>
      <c r="W203" s="14">
        <f t="shared" si="45"/>
        <v>0</v>
      </c>
      <c r="X203" s="14">
        <f t="shared" si="45"/>
        <v>0</v>
      </c>
      <c r="Y203" s="14">
        <f t="shared" si="45"/>
        <v>0</v>
      </c>
      <c r="Z203" s="14">
        <f t="shared" si="45"/>
        <v>0</v>
      </c>
      <c r="AA203" s="14">
        <f t="shared" si="45"/>
        <v>0</v>
      </c>
      <c r="AB203" s="14">
        <f t="shared" si="45"/>
        <v>0</v>
      </c>
    </row>
    <row r="204" spans="1:28" ht="12.75" customHeight="1" x14ac:dyDescent="0.2">
      <c r="A204" s="20" t="s">
        <v>386</v>
      </c>
      <c r="B204" s="20">
        <v>2</v>
      </c>
      <c r="C204" s="20">
        <v>3</v>
      </c>
      <c r="D204" s="20">
        <v>5</v>
      </c>
      <c r="E204" s="20">
        <v>1</v>
      </c>
      <c r="F204" s="20">
        <v>0</v>
      </c>
      <c r="G204" s="20">
        <v>0</v>
      </c>
      <c r="H204" s="20">
        <v>0</v>
      </c>
      <c r="I204" s="55"/>
      <c r="J204" s="56"/>
      <c r="K204" s="23" t="s">
        <v>387</v>
      </c>
      <c r="L204" s="23"/>
      <c r="M204" s="28"/>
      <c r="N204" s="23"/>
      <c r="O204" s="23"/>
      <c r="P204" s="33"/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</row>
    <row r="205" spans="1:28" ht="12.75" customHeight="1" x14ac:dyDescent="0.2">
      <c r="A205" s="16" t="s">
        <v>388</v>
      </c>
      <c r="B205" s="16">
        <v>2</v>
      </c>
      <c r="C205" s="16">
        <v>3</v>
      </c>
      <c r="D205" s="16">
        <v>5</v>
      </c>
      <c r="E205" s="16">
        <v>2</v>
      </c>
      <c r="F205" s="16">
        <v>0</v>
      </c>
      <c r="G205" s="16">
        <v>0</v>
      </c>
      <c r="H205" s="16">
        <v>0</v>
      </c>
      <c r="I205" s="53"/>
      <c r="J205" s="76"/>
      <c r="K205" s="17" t="s">
        <v>389</v>
      </c>
      <c r="L205" s="17"/>
      <c r="M205" s="27"/>
      <c r="N205" s="17"/>
      <c r="O205" s="17"/>
      <c r="P205" s="32"/>
      <c r="Q205" s="19">
        <f t="shared" ref="Q205:AB205" si="46">+Q206+Q207+Q208+Q211+Q212</f>
        <v>0</v>
      </c>
      <c r="R205" s="19">
        <f t="shared" si="46"/>
        <v>0</v>
      </c>
      <c r="S205" s="19">
        <f t="shared" si="46"/>
        <v>0</v>
      </c>
      <c r="T205" s="19">
        <f t="shared" si="46"/>
        <v>0</v>
      </c>
      <c r="U205" s="19">
        <f t="shared" si="46"/>
        <v>0</v>
      </c>
      <c r="V205" s="19">
        <f t="shared" si="46"/>
        <v>0</v>
      </c>
      <c r="W205" s="19">
        <f t="shared" si="46"/>
        <v>0</v>
      </c>
      <c r="X205" s="19">
        <f t="shared" si="46"/>
        <v>0</v>
      </c>
      <c r="Y205" s="19">
        <f t="shared" si="46"/>
        <v>0</v>
      </c>
      <c r="Z205" s="19">
        <f t="shared" si="46"/>
        <v>0</v>
      </c>
      <c r="AA205" s="19">
        <f t="shared" si="46"/>
        <v>0</v>
      </c>
      <c r="AB205" s="19">
        <f t="shared" si="46"/>
        <v>0</v>
      </c>
    </row>
    <row r="206" spans="1:28" ht="12.75" customHeight="1" x14ac:dyDescent="0.2">
      <c r="A206" s="20" t="s">
        <v>390</v>
      </c>
      <c r="B206" s="20">
        <v>2</v>
      </c>
      <c r="C206" s="20">
        <v>3</v>
      </c>
      <c r="D206" s="20">
        <v>5</v>
      </c>
      <c r="E206" s="20">
        <v>2</v>
      </c>
      <c r="F206" s="20">
        <v>2</v>
      </c>
      <c r="G206" s="20">
        <v>0</v>
      </c>
      <c r="H206" s="20">
        <v>0</v>
      </c>
      <c r="I206" s="55"/>
      <c r="J206" s="23"/>
      <c r="K206" s="23"/>
      <c r="L206" s="23" t="s">
        <v>391</v>
      </c>
      <c r="M206" s="28"/>
      <c r="N206" s="23"/>
      <c r="O206" s="23"/>
      <c r="P206" s="44"/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26">
        <v>0</v>
      </c>
      <c r="AA206" s="26">
        <v>0</v>
      </c>
      <c r="AB206" s="26">
        <v>0</v>
      </c>
    </row>
    <row r="207" spans="1:28" ht="12.75" customHeight="1" x14ac:dyDescent="0.2">
      <c r="A207" s="20" t="s">
        <v>392</v>
      </c>
      <c r="B207" s="20">
        <v>2</v>
      </c>
      <c r="C207" s="20">
        <v>3</v>
      </c>
      <c r="D207" s="20">
        <v>5</v>
      </c>
      <c r="E207" s="20">
        <v>2</v>
      </c>
      <c r="F207" s="20">
        <v>3</v>
      </c>
      <c r="G207" s="20">
        <v>0</v>
      </c>
      <c r="H207" s="20">
        <v>0</v>
      </c>
      <c r="I207" s="55"/>
      <c r="J207" s="56"/>
      <c r="K207" s="56"/>
      <c r="L207" s="23" t="s">
        <v>169</v>
      </c>
      <c r="M207" s="28"/>
      <c r="N207" s="46"/>
      <c r="O207" s="46"/>
      <c r="P207" s="44"/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0</v>
      </c>
      <c r="AB207" s="26">
        <v>0</v>
      </c>
    </row>
    <row r="208" spans="1:28" ht="12.75" customHeight="1" x14ac:dyDescent="0.2">
      <c r="A208" s="16" t="s">
        <v>393</v>
      </c>
      <c r="B208" s="16">
        <v>2</v>
      </c>
      <c r="C208" s="16">
        <v>3</v>
      </c>
      <c r="D208" s="16">
        <v>5</v>
      </c>
      <c r="E208" s="16">
        <v>2</v>
      </c>
      <c r="F208" s="16">
        <v>4</v>
      </c>
      <c r="G208" s="16">
        <v>0</v>
      </c>
      <c r="H208" s="16">
        <v>0</v>
      </c>
      <c r="I208" s="53"/>
      <c r="J208" s="17"/>
      <c r="K208" s="17"/>
      <c r="L208" s="17" t="s">
        <v>394</v>
      </c>
      <c r="M208" s="27"/>
      <c r="N208" s="77"/>
      <c r="O208" s="17"/>
      <c r="P208" s="43"/>
      <c r="Q208" s="19">
        <f t="shared" ref="Q208:AB208" si="47">+Q209+Q210</f>
        <v>0</v>
      </c>
      <c r="R208" s="19">
        <f t="shared" si="47"/>
        <v>0</v>
      </c>
      <c r="S208" s="19">
        <f t="shared" si="47"/>
        <v>0</v>
      </c>
      <c r="T208" s="19">
        <f t="shared" si="47"/>
        <v>0</v>
      </c>
      <c r="U208" s="19">
        <f t="shared" si="47"/>
        <v>0</v>
      </c>
      <c r="V208" s="19">
        <f t="shared" si="47"/>
        <v>0</v>
      </c>
      <c r="W208" s="19">
        <f t="shared" si="47"/>
        <v>0</v>
      </c>
      <c r="X208" s="19">
        <f t="shared" si="47"/>
        <v>0</v>
      </c>
      <c r="Y208" s="19">
        <f t="shared" si="47"/>
        <v>0</v>
      </c>
      <c r="Z208" s="19">
        <f t="shared" si="47"/>
        <v>0</v>
      </c>
      <c r="AA208" s="19">
        <f t="shared" si="47"/>
        <v>0</v>
      </c>
      <c r="AB208" s="19">
        <f t="shared" si="47"/>
        <v>0</v>
      </c>
    </row>
    <row r="209" spans="1:28" ht="12.75" customHeight="1" x14ac:dyDescent="0.2">
      <c r="A209" s="20" t="s">
        <v>395</v>
      </c>
      <c r="B209" s="20">
        <v>2</v>
      </c>
      <c r="C209" s="20">
        <v>3</v>
      </c>
      <c r="D209" s="20">
        <v>5</v>
      </c>
      <c r="E209" s="20">
        <v>2</v>
      </c>
      <c r="F209" s="20">
        <v>4</v>
      </c>
      <c r="G209" s="20">
        <v>1</v>
      </c>
      <c r="H209" s="20">
        <v>0</v>
      </c>
      <c r="I209" s="55"/>
      <c r="J209" s="23"/>
      <c r="K209" s="23"/>
      <c r="L209" s="57"/>
      <c r="M209" s="23" t="s">
        <v>396</v>
      </c>
      <c r="N209" s="28"/>
      <c r="O209" s="23"/>
      <c r="P209" s="44"/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0</v>
      </c>
      <c r="AB209" s="26">
        <v>0</v>
      </c>
    </row>
    <row r="210" spans="1:28" ht="12.75" customHeight="1" x14ac:dyDescent="0.2">
      <c r="A210" s="20" t="s">
        <v>397</v>
      </c>
      <c r="B210" s="20">
        <v>2</v>
      </c>
      <c r="C210" s="20">
        <v>3</v>
      </c>
      <c r="D210" s="20">
        <v>5</v>
      </c>
      <c r="E210" s="20">
        <v>2</v>
      </c>
      <c r="F210" s="20">
        <v>4</v>
      </c>
      <c r="G210" s="20">
        <v>2</v>
      </c>
      <c r="H210" s="20">
        <v>0</v>
      </c>
      <c r="I210" s="55"/>
      <c r="J210" s="23"/>
      <c r="K210" s="23"/>
      <c r="L210" s="57"/>
      <c r="M210" s="23" t="s">
        <v>398</v>
      </c>
      <c r="N210" s="28"/>
      <c r="O210" s="23"/>
      <c r="P210" s="44"/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0</v>
      </c>
    </row>
    <row r="211" spans="1:28" ht="12.75" customHeight="1" x14ac:dyDescent="0.2">
      <c r="A211" s="20" t="s">
        <v>399</v>
      </c>
      <c r="B211" s="20">
        <v>2</v>
      </c>
      <c r="C211" s="20">
        <v>3</v>
      </c>
      <c r="D211" s="20">
        <v>5</v>
      </c>
      <c r="E211" s="20">
        <v>3</v>
      </c>
      <c r="F211" s="20">
        <v>2</v>
      </c>
      <c r="G211" s="20">
        <v>0</v>
      </c>
      <c r="H211" s="20">
        <v>0</v>
      </c>
      <c r="I211" s="55"/>
      <c r="J211" s="23"/>
      <c r="K211" s="23"/>
      <c r="L211" s="23" t="s">
        <v>400</v>
      </c>
      <c r="M211" s="28"/>
      <c r="N211" s="23"/>
      <c r="O211" s="23"/>
      <c r="P211" s="44"/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</row>
    <row r="212" spans="1:28" ht="12.75" customHeight="1" x14ac:dyDescent="0.2">
      <c r="A212" s="20" t="s">
        <v>401</v>
      </c>
      <c r="B212" s="20">
        <v>2</v>
      </c>
      <c r="C212" s="20">
        <v>3</v>
      </c>
      <c r="D212" s="20">
        <v>5</v>
      </c>
      <c r="E212" s="20">
        <v>3</v>
      </c>
      <c r="F212" s="20">
        <v>3</v>
      </c>
      <c r="G212" s="20">
        <v>0</v>
      </c>
      <c r="H212" s="20">
        <v>0</v>
      </c>
      <c r="I212" s="55"/>
      <c r="J212" s="23"/>
      <c r="K212" s="23"/>
      <c r="L212" s="23" t="s">
        <v>402</v>
      </c>
      <c r="M212" s="28"/>
      <c r="N212" s="23"/>
      <c r="O212" s="23"/>
      <c r="P212" s="44"/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</row>
    <row r="213" spans="1:28" ht="12.75" customHeight="1" x14ac:dyDescent="0.2">
      <c r="A213" s="10" t="s">
        <v>403</v>
      </c>
      <c r="B213" s="10">
        <v>2</v>
      </c>
      <c r="C213" s="10">
        <v>3</v>
      </c>
      <c r="D213" s="10">
        <v>6</v>
      </c>
      <c r="E213" s="10">
        <v>1</v>
      </c>
      <c r="F213" s="10">
        <v>1</v>
      </c>
      <c r="G213" s="10">
        <v>0</v>
      </c>
      <c r="H213" s="10">
        <v>0</v>
      </c>
      <c r="I213" s="53"/>
      <c r="J213" s="12" t="s">
        <v>404</v>
      </c>
      <c r="K213" s="66"/>
      <c r="L213" s="27"/>
      <c r="M213" s="78"/>
      <c r="N213" s="27"/>
      <c r="O213" s="17"/>
      <c r="P213" s="32"/>
      <c r="Q213" s="14">
        <f t="shared" ref="Q213:AB213" si="48">+Q214+Q215</f>
        <v>0</v>
      </c>
      <c r="R213" s="14">
        <f t="shared" si="48"/>
        <v>0</v>
      </c>
      <c r="S213" s="14">
        <f t="shared" si="48"/>
        <v>0</v>
      </c>
      <c r="T213" s="14">
        <f t="shared" si="48"/>
        <v>0</v>
      </c>
      <c r="U213" s="14">
        <f t="shared" si="48"/>
        <v>0</v>
      </c>
      <c r="V213" s="14">
        <f t="shared" si="48"/>
        <v>0</v>
      </c>
      <c r="W213" s="14">
        <f t="shared" si="48"/>
        <v>0</v>
      </c>
      <c r="X213" s="14">
        <f t="shared" si="48"/>
        <v>0</v>
      </c>
      <c r="Y213" s="14">
        <f t="shared" si="48"/>
        <v>0</v>
      </c>
      <c r="Z213" s="14">
        <f t="shared" si="48"/>
        <v>0</v>
      </c>
      <c r="AA213" s="14">
        <f t="shared" si="48"/>
        <v>0</v>
      </c>
      <c r="AB213" s="14">
        <f t="shared" si="48"/>
        <v>0</v>
      </c>
    </row>
    <row r="214" spans="1:28" ht="12.75" customHeight="1" x14ac:dyDescent="0.2">
      <c r="A214" s="20" t="s">
        <v>405</v>
      </c>
      <c r="B214" s="20">
        <v>2</v>
      </c>
      <c r="C214" s="20">
        <v>3</v>
      </c>
      <c r="D214" s="20">
        <v>6</v>
      </c>
      <c r="E214" s="20">
        <v>1</v>
      </c>
      <c r="F214" s="20">
        <v>1</v>
      </c>
      <c r="G214" s="20">
        <v>1</v>
      </c>
      <c r="H214" s="20">
        <v>0</v>
      </c>
      <c r="I214" s="55"/>
      <c r="J214" s="23"/>
      <c r="K214" s="28" t="s">
        <v>406</v>
      </c>
      <c r="L214" s="28"/>
      <c r="M214" s="79"/>
      <c r="N214" s="28"/>
      <c r="O214" s="23"/>
      <c r="P214" s="33"/>
      <c r="Q214" s="26">
        <v>0</v>
      </c>
      <c r="R214" s="26">
        <v>0</v>
      </c>
      <c r="S214" s="26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</row>
    <row r="215" spans="1:28" ht="12.75" customHeight="1" x14ac:dyDescent="0.2">
      <c r="A215" s="20" t="s">
        <v>407</v>
      </c>
      <c r="B215" s="20">
        <v>2</v>
      </c>
      <c r="C215" s="20">
        <v>3</v>
      </c>
      <c r="D215" s="20">
        <v>6</v>
      </c>
      <c r="E215" s="20">
        <v>1</v>
      </c>
      <c r="F215" s="20">
        <v>1</v>
      </c>
      <c r="G215" s="20">
        <v>2</v>
      </c>
      <c r="H215" s="20">
        <v>0</v>
      </c>
      <c r="I215" s="55"/>
      <c r="J215" s="23"/>
      <c r="K215" s="28" t="s">
        <v>408</v>
      </c>
      <c r="L215" s="28"/>
      <c r="M215" s="79"/>
      <c r="N215" s="28"/>
      <c r="O215" s="23"/>
      <c r="P215" s="33"/>
      <c r="Q215" s="26">
        <v>0</v>
      </c>
      <c r="R215" s="26">
        <v>0</v>
      </c>
      <c r="S215" s="26">
        <v>0</v>
      </c>
      <c r="T215" s="26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</row>
    <row r="216" spans="1:28" ht="12.75" customHeight="1" x14ac:dyDescent="0.2">
      <c r="A216" s="10" t="s">
        <v>409</v>
      </c>
      <c r="B216" s="10">
        <v>2</v>
      </c>
      <c r="C216" s="10">
        <v>3</v>
      </c>
      <c r="D216" s="10">
        <v>6</v>
      </c>
      <c r="E216" s="10">
        <v>1</v>
      </c>
      <c r="F216" s="10">
        <v>2</v>
      </c>
      <c r="G216" s="10">
        <v>0</v>
      </c>
      <c r="H216" s="10">
        <v>0</v>
      </c>
      <c r="I216" s="53"/>
      <c r="J216" s="12" t="s">
        <v>410</v>
      </c>
      <c r="K216" s="66"/>
      <c r="L216" s="27"/>
      <c r="M216" s="78"/>
      <c r="N216" s="27"/>
      <c r="O216" s="17"/>
      <c r="P216" s="32"/>
      <c r="Q216" s="14">
        <f t="shared" ref="Q216:AB216" si="49">+Q217+Q218</f>
        <v>0</v>
      </c>
      <c r="R216" s="14">
        <f t="shared" si="49"/>
        <v>0</v>
      </c>
      <c r="S216" s="14">
        <f t="shared" si="49"/>
        <v>0</v>
      </c>
      <c r="T216" s="14">
        <f t="shared" si="49"/>
        <v>0</v>
      </c>
      <c r="U216" s="14">
        <f t="shared" si="49"/>
        <v>0</v>
      </c>
      <c r="V216" s="14">
        <f t="shared" si="49"/>
        <v>0</v>
      </c>
      <c r="W216" s="14">
        <f t="shared" si="49"/>
        <v>0</v>
      </c>
      <c r="X216" s="14">
        <f t="shared" si="49"/>
        <v>0</v>
      </c>
      <c r="Y216" s="14">
        <f t="shared" si="49"/>
        <v>0</v>
      </c>
      <c r="Z216" s="14">
        <f t="shared" si="49"/>
        <v>0</v>
      </c>
      <c r="AA216" s="14">
        <f t="shared" si="49"/>
        <v>0</v>
      </c>
      <c r="AB216" s="14">
        <f t="shared" si="49"/>
        <v>0</v>
      </c>
    </row>
    <row r="217" spans="1:28" ht="12.75" customHeight="1" x14ac:dyDescent="0.2">
      <c r="A217" s="20" t="s">
        <v>411</v>
      </c>
      <c r="B217" s="20">
        <v>2</v>
      </c>
      <c r="C217" s="20">
        <v>3</v>
      </c>
      <c r="D217" s="20">
        <v>6</v>
      </c>
      <c r="E217" s="20">
        <v>1</v>
      </c>
      <c r="F217" s="20">
        <v>2</v>
      </c>
      <c r="G217" s="20">
        <v>1</v>
      </c>
      <c r="H217" s="20">
        <v>0</v>
      </c>
      <c r="I217" s="55"/>
      <c r="J217" s="73"/>
      <c r="K217" s="23" t="s">
        <v>412</v>
      </c>
      <c r="L217" s="56"/>
      <c r="M217" s="28"/>
      <c r="N217" s="28"/>
      <c r="O217" s="49"/>
      <c r="P217" s="33"/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</row>
    <row r="218" spans="1:28" ht="12.75" customHeight="1" x14ac:dyDescent="0.2">
      <c r="A218" s="20" t="s">
        <v>413</v>
      </c>
      <c r="B218" s="20">
        <v>2</v>
      </c>
      <c r="C218" s="20">
        <v>3</v>
      </c>
      <c r="D218" s="20">
        <v>6</v>
      </c>
      <c r="E218" s="20">
        <v>1</v>
      </c>
      <c r="F218" s="20">
        <v>2</v>
      </c>
      <c r="G218" s="20">
        <v>2</v>
      </c>
      <c r="H218" s="20">
        <v>0</v>
      </c>
      <c r="I218" s="55"/>
      <c r="J218" s="73"/>
      <c r="K218" s="23" t="s">
        <v>414</v>
      </c>
      <c r="L218" s="56"/>
      <c r="M218" s="28"/>
      <c r="N218" s="28"/>
      <c r="O218" s="49"/>
      <c r="P218" s="33"/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26">
        <v>0</v>
      </c>
      <c r="AA218" s="26">
        <v>0</v>
      </c>
      <c r="AB218" s="26">
        <v>0</v>
      </c>
    </row>
    <row r="219" spans="1:28" ht="12.75" customHeight="1" x14ac:dyDescent="0.2">
      <c r="A219" s="10" t="s">
        <v>415</v>
      </c>
      <c r="B219" s="10">
        <v>2</v>
      </c>
      <c r="C219" s="10">
        <v>3</v>
      </c>
      <c r="D219" s="10">
        <v>8</v>
      </c>
      <c r="E219" s="10">
        <v>0</v>
      </c>
      <c r="F219" s="10">
        <v>0</v>
      </c>
      <c r="G219" s="10">
        <v>0</v>
      </c>
      <c r="H219" s="10">
        <v>0</v>
      </c>
      <c r="I219" s="80"/>
      <c r="J219" s="12" t="s">
        <v>416</v>
      </c>
      <c r="K219" s="81"/>
      <c r="L219" s="81"/>
      <c r="M219" s="81"/>
      <c r="N219" s="27"/>
      <c r="O219" s="81"/>
      <c r="P219" s="43"/>
      <c r="Q219" s="82">
        <f t="shared" ref="Q219:AB219" si="50">+Q220+Q221</f>
        <v>0</v>
      </c>
      <c r="R219" s="82">
        <f t="shared" si="50"/>
        <v>0</v>
      </c>
      <c r="S219" s="82">
        <f t="shared" si="50"/>
        <v>0</v>
      </c>
      <c r="T219" s="82">
        <f t="shared" si="50"/>
        <v>0</v>
      </c>
      <c r="U219" s="82">
        <f t="shared" si="50"/>
        <v>0</v>
      </c>
      <c r="V219" s="82">
        <f t="shared" si="50"/>
        <v>0</v>
      </c>
      <c r="W219" s="82">
        <f t="shared" si="50"/>
        <v>0</v>
      </c>
      <c r="X219" s="82">
        <f t="shared" si="50"/>
        <v>0</v>
      </c>
      <c r="Y219" s="82">
        <f t="shared" si="50"/>
        <v>0</v>
      </c>
      <c r="Z219" s="82">
        <f t="shared" si="50"/>
        <v>0</v>
      </c>
      <c r="AA219" s="82">
        <f t="shared" si="50"/>
        <v>0</v>
      </c>
      <c r="AB219" s="82">
        <f t="shared" si="50"/>
        <v>0</v>
      </c>
    </row>
    <row r="220" spans="1:28" ht="12.75" customHeight="1" x14ac:dyDescent="0.2">
      <c r="A220" s="20" t="s">
        <v>417</v>
      </c>
      <c r="B220" s="20">
        <v>2</v>
      </c>
      <c r="C220" s="20">
        <v>3</v>
      </c>
      <c r="D220" s="20">
        <v>8</v>
      </c>
      <c r="E220" s="20">
        <v>1</v>
      </c>
      <c r="F220" s="20">
        <v>0</v>
      </c>
      <c r="G220" s="20">
        <v>0</v>
      </c>
      <c r="H220" s="20">
        <v>0</v>
      </c>
      <c r="I220" s="61"/>
      <c r="J220" s="28"/>
      <c r="K220" s="23" t="s">
        <v>175</v>
      </c>
      <c r="L220" s="28"/>
      <c r="M220" s="28"/>
      <c r="N220" s="28"/>
      <c r="O220" s="28"/>
      <c r="P220" s="44"/>
      <c r="Q220" s="45">
        <v>0</v>
      </c>
      <c r="R220" s="45">
        <v>0</v>
      </c>
      <c r="S220" s="45">
        <v>0</v>
      </c>
      <c r="T220" s="45">
        <v>0</v>
      </c>
      <c r="U220" s="45">
        <v>0</v>
      </c>
      <c r="V220" s="45">
        <v>0</v>
      </c>
      <c r="W220" s="45">
        <v>0</v>
      </c>
      <c r="X220" s="45">
        <v>0</v>
      </c>
      <c r="Y220" s="45">
        <v>0</v>
      </c>
      <c r="Z220" s="45">
        <v>0</v>
      </c>
      <c r="AA220" s="45">
        <v>0</v>
      </c>
      <c r="AB220" s="45">
        <v>0</v>
      </c>
    </row>
    <row r="221" spans="1:28" ht="12.75" customHeight="1" x14ac:dyDescent="0.2">
      <c r="A221" s="20" t="s">
        <v>418</v>
      </c>
      <c r="B221" s="20">
        <v>2</v>
      </c>
      <c r="C221" s="20">
        <v>3</v>
      </c>
      <c r="D221" s="20">
        <v>8</v>
      </c>
      <c r="E221" s="20">
        <v>2</v>
      </c>
      <c r="F221" s="20">
        <v>0</v>
      </c>
      <c r="G221" s="20">
        <v>0</v>
      </c>
      <c r="H221" s="20">
        <v>0</v>
      </c>
      <c r="I221" s="61"/>
      <c r="J221" s="28"/>
      <c r="K221" s="23" t="s">
        <v>419</v>
      </c>
      <c r="L221" s="28"/>
      <c r="M221" s="28"/>
      <c r="N221" s="28"/>
      <c r="O221" s="28"/>
      <c r="P221" s="44"/>
      <c r="Q221" s="45">
        <v>0</v>
      </c>
      <c r="R221" s="45">
        <v>0</v>
      </c>
      <c r="S221" s="45">
        <v>0</v>
      </c>
      <c r="T221" s="45">
        <v>0</v>
      </c>
      <c r="U221" s="45">
        <v>0</v>
      </c>
      <c r="V221" s="45">
        <v>0</v>
      </c>
      <c r="W221" s="45">
        <v>0</v>
      </c>
      <c r="X221" s="45">
        <v>0</v>
      </c>
      <c r="Y221" s="45">
        <v>0</v>
      </c>
      <c r="Z221" s="45">
        <v>0</v>
      </c>
      <c r="AA221" s="45">
        <v>0</v>
      </c>
      <c r="AB221" s="45">
        <v>0</v>
      </c>
    </row>
    <row r="222" spans="1:28" ht="12.75" customHeight="1" x14ac:dyDescent="0.2">
      <c r="A222" s="10" t="s">
        <v>420</v>
      </c>
      <c r="B222" s="10">
        <v>2</v>
      </c>
      <c r="C222" s="10">
        <v>3</v>
      </c>
      <c r="D222" s="10">
        <v>9</v>
      </c>
      <c r="E222" s="10">
        <v>0</v>
      </c>
      <c r="F222" s="10">
        <v>0</v>
      </c>
      <c r="G222" s="10">
        <v>0</v>
      </c>
      <c r="H222" s="10">
        <v>0</v>
      </c>
      <c r="I222" s="80"/>
      <c r="J222" s="83" t="s">
        <v>421</v>
      </c>
      <c r="K222" s="27"/>
      <c r="L222" s="17"/>
      <c r="M222" s="27"/>
      <c r="N222" s="27"/>
      <c r="O222" s="27"/>
      <c r="P222" s="43"/>
      <c r="Q222" s="14">
        <f t="shared" ref="Q222:AB222" si="51">+Q223+Q224</f>
        <v>0</v>
      </c>
      <c r="R222" s="14">
        <f t="shared" si="51"/>
        <v>0</v>
      </c>
      <c r="S222" s="14">
        <f t="shared" si="51"/>
        <v>0</v>
      </c>
      <c r="T222" s="14">
        <f t="shared" si="51"/>
        <v>0</v>
      </c>
      <c r="U222" s="14">
        <f t="shared" si="51"/>
        <v>0</v>
      </c>
      <c r="V222" s="14">
        <f t="shared" si="51"/>
        <v>0</v>
      </c>
      <c r="W222" s="14">
        <f t="shared" si="51"/>
        <v>0</v>
      </c>
      <c r="X222" s="14">
        <f t="shared" si="51"/>
        <v>0</v>
      </c>
      <c r="Y222" s="14">
        <f t="shared" si="51"/>
        <v>0</v>
      </c>
      <c r="Z222" s="14">
        <f t="shared" si="51"/>
        <v>0</v>
      </c>
      <c r="AA222" s="14">
        <f t="shared" si="51"/>
        <v>0</v>
      </c>
      <c r="AB222" s="14">
        <f t="shared" si="51"/>
        <v>0</v>
      </c>
    </row>
    <row r="223" spans="1:28" ht="12.75" customHeight="1" x14ac:dyDescent="0.2">
      <c r="A223" s="20" t="s">
        <v>422</v>
      </c>
      <c r="B223" s="20">
        <v>2</v>
      </c>
      <c r="C223" s="20">
        <v>3</v>
      </c>
      <c r="D223" s="20">
        <v>9</v>
      </c>
      <c r="E223" s="20">
        <v>1</v>
      </c>
      <c r="F223" s="20">
        <v>0</v>
      </c>
      <c r="G223" s="20">
        <v>0</v>
      </c>
      <c r="H223" s="20">
        <v>0</v>
      </c>
      <c r="I223" s="61"/>
      <c r="J223" s="28"/>
      <c r="K223" s="28" t="s">
        <v>175</v>
      </c>
      <c r="L223" s="23"/>
      <c r="M223" s="28"/>
      <c r="N223" s="28"/>
      <c r="O223" s="28"/>
      <c r="P223" s="44"/>
      <c r="Q223" s="45">
        <v>0</v>
      </c>
      <c r="R223" s="45">
        <v>0</v>
      </c>
      <c r="S223" s="45">
        <v>0</v>
      </c>
      <c r="T223" s="45">
        <v>0</v>
      </c>
      <c r="U223" s="45">
        <v>0</v>
      </c>
      <c r="V223" s="45">
        <v>0</v>
      </c>
      <c r="W223" s="45">
        <v>0</v>
      </c>
      <c r="X223" s="45">
        <v>0</v>
      </c>
      <c r="Y223" s="45">
        <v>0</v>
      </c>
      <c r="Z223" s="45">
        <v>0</v>
      </c>
      <c r="AA223" s="45">
        <v>0</v>
      </c>
      <c r="AB223" s="45">
        <v>0</v>
      </c>
    </row>
    <row r="224" spans="1:28" ht="12.75" customHeight="1" x14ac:dyDescent="0.2">
      <c r="A224" s="20" t="s">
        <v>423</v>
      </c>
      <c r="B224" s="20">
        <v>2</v>
      </c>
      <c r="C224" s="20">
        <v>3</v>
      </c>
      <c r="D224" s="20">
        <v>9</v>
      </c>
      <c r="E224" s="20">
        <v>2</v>
      </c>
      <c r="F224" s="20">
        <v>0</v>
      </c>
      <c r="G224" s="20">
        <v>0</v>
      </c>
      <c r="H224" s="20">
        <v>0</v>
      </c>
      <c r="I224" s="61"/>
      <c r="J224" s="28"/>
      <c r="K224" s="28" t="s">
        <v>419</v>
      </c>
      <c r="L224" s="23"/>
      <c r="M224" s="28"/>
      <c r="N224" s="28"/>
      <c r="O224" s="28"/>
      <c r="P224" s="44"/>
      <c r="Q224" s="45">
        <v>0</v>
      </c>
      <c r="R224" s="45">
        <v>0</v>
      </c>
      <c r="S224" s="45">
        <v>0</v>
      </c>
      <c r="T224" s="45">
        <v>0</v>
      </c>
      <c r="U224" s="45">
        <v>0</v>
      </c>
      <c r="V224" s="45">
        <v>0</v>
      </c>
      <c r="W224" s="45">
        <v>0</v>
      </c>
      <c r="X224" s="45">
        <v>0</v>
      </c>
      <c r="Y224" s="45">
        <v>0</v>
      </c>
      <c r="Z224" s="45">
        <v>0</v>
      </c>
      <c r="AA224" s="45">
        <v>0</v>
      </c>
      <c r="AB224" s="45">
        <v>0</v>
      </c>
    </row>
    <row r="225" spans="1:28" ht="12.75" customHeight="1" x14ac:dyDescent="0.2">
      <c r="A225" s="10" t="s">
        <v>424</v>
      </c>
      <c r="B225" s="10">
        <v>2</v>
      </c>
      <c r="C225" s="10">
        <v>1</v>
      </c>
      <c r="D225" s="10">
        <v>8</v>
      </c>
      <c r="E225" s="10">
        <v>0</v>
      </c>
      <c r="F225" s="10">
        <v>0</v>
      </c>
      <c r="G225" s="10">
        <v>0</v>
      </c>
      <c r="H225" s="10">
        <v>0</v>
      </c>
      <c r="I225" s="11"/>
      <c r="J225" s="12" t="s">
        <v>425</v>
      </c>
      <c r="K225" s="17"/>
      <c r="L225" s="17"/>
      <c r="M225" s="17"/>
      <c r="N225" s="27"/>
      <c r="O225" s="75"/>
      <c r="P225" s="32"/>
      <c r="Q225" s="14">
        <f t="shared" ref="Q225:AB225" si="52">+Q226+Q233+Q237+Q243+Q247+Q250+Q251+Q252</f>
        <v>0</v>
      </c>
      <c r="R225" s="14">
        <f t="shared" si="52"/>
        <v>0</v>
      </c>
      <c r="S225" s="14">
        <f t="shared" si="52"/>
        <v>0</v>
      </c>
      <c r="T225" s="14">
        <f t="shared" si="52"/>
        <v>0</v>
      </c>
      <c r="U225" s="14">
        <f t="shared" si="52"/>
        <v>0</v>
      </c>
      <c r="V225" s="14">
        <f t="shared" si="52"/>
        <v>0</v>
      </c>
      <c r="W225" s="14">
        <f t="shared" si="52"/>
        <v>0</v>
      </c>
      <c r="X225" s="14">
        <f t="shared" si="52"/>
        <v>0</v>
      </c>
      <c r="Y225" s="14">
        <f t="shared" si="52"/>
        <v>0</v>
      </c>
      <c r="Z225" s="14">
        <f t="shared" si="52"/>
        <v>0</v>
      </c>
      <c r="AA225" s="14">
        <f t="shared" si="52"/>
        <v>0</v>
      </c>
      <c r="AB225" s="14">
        <f t="shared" si="52"/>
        <v>0</v>
      </c>
    </row>
    <row r="226" spans="1:28" ht="12.75" customHeight="1" x14ac:dyDescent="0.2">
      <c r="A226" s="16" t="s">
        <v>426</v>
      </c>
      <c r="B226" s="16">
        <v>2</v>
      </c>
      <c r="C226" s="16">
        <v>1</v>
      </c>
      <c r="D226" s="16">
        <v>8</v>
      </c>
      <c r="E226" s="16">
        <v>1</v>
      </c>
      <c r="F226" s="16">
        <v>0</v>
      </c>
      <c r="G226" s="16">
        <v>0</v>
      </c>
      <c r="H226" s="16">
        <v>0</v>
      </c>
      <c r="I226" s="11"/>
      <c r="J226" s="17"/>
      <c r="K226" s="17" t="s">
        <v>427</v>
      </c>
      <c r="L226" s="17"/>
      <c r="M226" s="17"/>
      <c r="N226" s="27"/>
      <c r="O226" s="75"/>
      <c r="P226" s="32"/>
      <c r="Q226" s="19">
        <f t="shared" ref="Q226:AB226" si="53">+Q227+Q228+Q229+Q230+Q231+Q232</f>
        <v>0</v>
      </c>
      <c r="R226" s="19">
        <f t="shared" si="53"/>
        <v>0</v>
      </c>
      <c r="S226" s="19">
        <f t="shared" si="53"/>
        <v>0</v>
      </c>
      <c r="T226" s="19">
        <f t="shared" si="53"/>
        <v>0</v>
      </c>
      <c r="U226" s="19">
        <f t="shared" si="53"/>
        <v>0</v>
      </c>
      <c r="V226" s="19">
        <f t="shared" si="53"/>
        <v>0</v>
      </c>
      <c r="W226" s="19">
        <f t="shared" si="53"/>
        <v>0</v>
      </c>
      <c r="X226" s="19">
        <f t="shared" si="53"/>
        <v>0</v>
      </c>
      <c r="Y226" s="19">
        <f t="shared" si="53"/>
        <v>0</v>
      </c>
      <c r="Z226" s="19">
        <f t="shared" si="53"/>
        <v>0</v>
      </c>
      <c r="AA226" s="19">
        <f t="shared" si="53"/>
        <v>0</v>
      </c>
      <c r="AB226" s="19">
        <f t="shared" si="53"/>
        <v>0</v>
      </c>
    </row>
    <row r="227" spans="1:28" ht="12.75" customHeight="1" x14ac:dyDescent="0.2">
      <c r="A227" s="20" t="s">
        <v>428</v>
      </c>
      <c r="B227" s="20">
        <v>2</v>
      </c>
      <c r="C227" s="20">
        <v>1</v>
      </c>
      <c r="D227" s="20">
        <v>8</v>
      </c>
      <c r="E227" s="20">
        <v>1</v>
      </c>
      <c r="F227" s="20">
        <v>1</v>
      </c>
      <c r="G227" s="20">
        <v>0</v>
      </c>
      <c r="H227" s="20">
        <v>0</v>
      </c>
      <c r="I227" s="21"/>
      <c r="J227" s="23"/>
      <c r="K227" s="23"/>
      <c r="L227" s="23" t="s">
        <v>429</v>
      </c>
      <c r="M227" s="23"/>
      <c r="N227" s="28"/>
      <c r="O227" s="48"/>
      <c r="P227" s="33"/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</row>
    <row r="228" spans="1:28" ht="12.75" customHeight="1" x14ac:dyDescent="0.2">
      <c r="A228" s="20" t="s">
        <v>430</v>
      </c>
      <c r="B228" s="20">
        <v>2</v>
      </c>
      <c r="C228" s="20">
        <v>1</v>
      </c>
      <c r="D228" s="20">
        <v>8</v>
      </c>
      <c r="E228" s="20">
        <v>1</v>
      </c>
      <c r="F228" s="20">
        <v>2</v>
      </c>
      <c r="G228" s="20">
        <v>0</v>
      </c>
      <c r="H228" s="20">
        <v>0</v>
      </c>
      <c r="I228" s="21"/>
      <c r="J228" s="23"/>
      <c r="K228" s="23"/>
      <c r="L228" s="23" t="s">
        <v>73</v>
      </c>
      <c r="M228" s="23"/>
      <c r="N228" s="28"/>
      <c r="O228" s="48"/>
      <c r="P228" s="33"/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</row>
    <row r="229" spans="1:28" ht="12.75" customHeight="1" x14ac:dyDescent="0.2">
      <c r="A229" s="20" t="s">
        <v>431</v>
      </c>
      <c r="B229" s="20">
        <v>2</v>
      </c>
      <c r="C229" s="20">
        <v>1</v>
      </c>
      <c r="D229" s="20">
        <v>8</v>
      </c>
      <c r="E229" s="20">
        <v>1</v>
      </c>
      <c r="F229" s="20">
        <v>3</v>
      </c>
      <c r="G229" s="20">
        <v>0</v>
      </c>
      <c r="H229" s="20">
        <v>0</v>
      </c>
      <c r="I229" s="21"/>
      <c r="J229" s="23"/>
      <c r="K229" s="23"/>
      <c r="L229" s="23" t="s">
        <v>432</v>
      </c>
      <c r="M229" s="23"/>
      <c r="N229" s="28"/>
      <c r="O229" s="48"/>
      <c r="P229" s="33"/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0</v>
      </c>
      <c r="Z229" s="26">
        <v>0</v>
      </c>
      <c r="AA229" s="26">
        <v>0</v>
      </c>
      <c r="AB229" s="26">
        <v>0</v>
      </c>
    </row>
    <row r="230" spans="1:28" ht="12.75" customHeight="1" x14ac:dyDescent="0.2">
      <c r="A230" s="20" t="s">
        <v>433</v>
      </c>
      <c r="B230" s="20">
        <v>2</v>
      </c>
      <c r="C230" s="20">
        <v>1</v>
      </c>
      <c r="D230" s="20">
        <v>8</v>
      </c>
      <c r="E230" s="20">
        <v>1</v>
      </c>
      <c r="F230" s="20">
        <v>4</v>
      </c>
      <c r="G230" s="20">
        <v>0</v>
      </c>
      <c r="H230" s="20">
        <v>0</v>
      </c>
      <c r="I230" s="21"/>
      <c r="J230" s="23"/>
      <c r="K230" s="23"/>
      <c r="L230" s="23" t="s">
        <v>77</v>
      </c>
      <c r="M230" s="23"/>
      <c r="N230" s="28"/>
      <c r="O230" s="48"/>
      <c r="P230" s="33"/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</row>
    <row r="231" spans="1:28" ht="12.75" customHeight="1" x14ac:dyDescent="0.2">
      <c r="A231" s="20" t="s">
        <v>434</v>
      </c>
      <c r="B231" s="20">
        <v>2</v>
      </c>
      <c r="C231" s="20">
        <v>1</v>
      </c>
      <c r="D231" s="20">
        <v>8</v>
      </c>
      <c r="E231" s="20">
        <v>1</v>
      </c>
      <c r="F231" s="20">
        <v>5</v>
      </c>
      <c r="G231" s="20">
        <v>0</v>
      </c>
      <c r="H231" s="20">
        <v>0</v>
      </c>
      <c r="I231" s="21"/>
      <c r="J231" s="23"/>
      <c r="K231" s="23"/>
      <c r="L231" s="23" t="s">
        <v>79</v>
      </c>
      <c r="M231" s="23"/>
      <c r="N231" s="28"/>
      <c r="O231" s="48"/>
      <c r="P231" s="33"/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  <c r="Z231" s="26">
        <v>0</v>
      </c>
      <c r="AA231" s="26">
        <v>0</v>
      </c>
      <c r="AB231" s="26">
        <v>0</v>
      </c>
    </row>
    <row r="232" spans="1:28" ht="12.75" customHeight="1" x14ac:dyDescent="0.2">
      <c r="A232" s="20" t="s">
        <v>435</v>
      </c>
      <c r="B232" s="20">
        <v>2</v>
      </c>
      <c r="C232" s="20">
        <v>1</v>
      </c>
      <c r="D232" s="20">
        <v>8</v>
      </c>
      <c r="E232" s="20">
        <v>1</v>
      </c>
      <c r="F232" s="20">
        <v>6</v>
      </c>
      <c r="G232" s="20">
        <v>0</v>
      </c>
      <c r="H232" s="20">
        <v>0</v>
      </c>
      <c r="I232" s="21"/>
      <c r="J232" s="23"/>
      <c r="K232" s="23"/>
      <c r="L232" s="23" t="s">
        <v>81</v>
      </c>
      <c r="M232" s="23"/>
      <c r="N232" s="28"/>
      <c r="O232" s="48"/>
      <c r="P232" s="33"/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26">
        <v>0</v>
      </c>
      <c r="AA232" s="26">
        <v>0</v>
      </c>
      <c r="AB232" s="26">
        <v>0</v>
      </c>
    </row>
    <row r="233" spans="1:28" ht="12.75" customHeight="1" x14ac:dyDescent="0.2">
      <c r="A233" s="16" t="s">
        <v>436</v>
      </c>
      <c r="B233" s="16">
        <v>2</v>
      </c>
      <c r="C233" s="16">
        <v>1</v>
      </c>
      <c r="D233" s="16">
        <v>8</v>
      </c>
      <c r="E233" s="16">
        <v>2</v>
      </c>
      <c r="F233" s="16">
        <v>0</v>
      </c>
      <c r="G233" s="16">
        <v>0</v>
      </c>
      <c r="H233" s="16">
        <v>0</v>
      </c>
      <c r="I233" s="11"/>
      <c r="J233" s="17"/>
      <c r="K233" s="17" t="s">
        <v>437</v>
      </c>
      <c r="L233" s="17"/>
      <c r="M233" s="17"/>
      <c r="N233" s="27"/>
      <c r="O233" s="75"/>
      <c r="P233" s="32"/>
      <c r="Q233" s="19">
        <f t="shared" ref="Q233:AB233" si="54">+Q234+Q235+Q236</f>
        <v>0</v>
      </c>
      <c r="R233" s="19">
        <f t="shared" si="54"/>
        <v>0</v>
      </c>
      <c r="S233" s="19">
        <f t="shared" si="54"/>
        <v>0</v>
      </c>
      <c r="T233" s="19">
        <f t="shared" si="54"/>
        <v>0</v>
      </c>
      <c r="U233" s="19">
        <f t="shared" si="54"/>
        <v>0</v>
      </c>
      <c r="V233" s="19">
        <f t="shared" si="54"/>
        <v>0</v>
      </c>
      <c r="W233" s="19">
        <f t="shared" si="54"/>
        <v>0</v>
      </c>
      <c r="X233" s="19">
        <f t="shared" si="54"/>
        <v>0</v>
      </c>
      <c r="Y233" s="19">
        <f t="shared" si="54"/>
        <v>0</v>
      </c>
      <c r="Z233" s="19">
        <f t="shared" si="54"/>
        <v>0</v>
      </c>
      <c r="AA233" s="19">
        <f t="shared" si="54"/>
        <v>0</v>
      </c>
      <c r="AB233" s="19">
        <f t="shared" si="54"/>
        <v>0</v>
      </c>
    </row>
    <row r="234" spans="1:28" ht="12.75" customHeight="1" x14ac:dyDescent="0.2">
      <c r="A234" s="20" t="s">
        <v>438</v>
      </c>
      <c r="B234" s="20">
        <v>2</v>
      </c>
      <c r="C234" s="20">
        <v>1</v>
      </c>
      <c r="D234" s="20">
        <v>8</v>
      </c>
      <c r="E234" s="20">
        <v>2</v>
      </c>
      <c r="F234" s="20">
        <v>1</v>
      </c>
      <c r="G234" s="20">
        <v>0</v>
      </c>
      <c r="H234" s="20">
        <v>0</v>
      </c>
      <c r="I234" s="21"/>
      <c r="J234" s="23"/>
      <c r="K234" s="23"/>
      <c r="L234" s="23" t="s">
        <v>85</v>
      </c>
      <c r="M234" s="23"/>
      <c r="N234" s="28"/>
      <c r="O234" s="48"/>
      <c r="P234" s="33"/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</row>
    <row r="235" spans="1:28" ht="12.75" customHeight="1" x14ac:dyDescent="0.2">
      <c r="A235" s="20" t="s">
        <v>439</v>
      </c>
      <c r="B235" s="20">
        <v>2</v>
      </c>
      <c r="C235" s="20">
        <v>1</v>
      </c>
      <c r="D235" s="20">
        <v>8</v>
      </c>
      <c r="E235" s="20">
        <v>2</v>
      </c>
      <c r="F235" s="20">
        <v>2</v>
      </c>
      <c r="G235" s="20">
        <v>0</v>
      </c>
      <c r="H235" s="20">
        <v>0</v>
      </c>
      <c r="I235" s="21"/>
      <c r="J235" s="23"/>
      <c r="K235" s="23"/>
      <c r="L235" s="23" t="s">
        <v>87</v>
      </c>
      <c r="M235" s="23"/>
      <c r="N235" s="28"/>
      <c r="O235" s="48"/>
      <c r="P235" s="33"/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0</v>
      </c>
      <c r="Z235" s="26">
        <v>0</v>
      </c>
      <c r="AA235" s="26">
        <v>0</v>
      </c>
      <c r="AB235" s="26">
        <v>0</v>
      </c>
    </row>
    <row r="236" spans="1:28" ht="12.75" customHeight="1" x14ac:dyDescent="0.2">
      <c r="A236" s="20" t="s">
        <v>440</v>
      </c>
      <c r="B236" s="20">
        <v>2</v>
      </c>
      <c r="C236" s="20">
        <v>1</v>
      </c>
      <c r="D236" s="20">
        <v>8</v>
      </c>
      <c r="E236" s="20">
        <v>2</v>
      </c>
      <c r="F236" s="20">
        <v>3</v>
      </c>
      <c r="G236" s="20">
        <v>0</v>
      </c>
      <c r="H236" s="20">
        <v>0</v>
      </c>
      <c r="I236" s="21"/>
      <c r="J236" s="23"/>
      <c r="K236" s="23"/>
      <c r="L236" s="23" t="s">
        <v>441</v>
      </c>
      <c r="M236" s="23"/>
      <c r="N236" s="28"/>
      <c r="O236" s="48"/>
      <c r="P236" s="33"/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</row>
    <row r="237" spans="1:28" ht="12.75" customHeight="1" x14ac:dyDescent="0.2">
      <c r="A237" s="16" t="s">
        <v>442</v>
      </c>
      <c r="B237" s="16">
        <v>2</v>
      </c>
      <c r="C237" s="16">
        <v>1</v>
      </c>
      <c r="D237" s="16">
        <v>8</v>
      </c>
      <c r="E237" s="16">
        <v>3</v>
      </c>
      <c r="F237" s="16">
        <v>0</v>
      </c>
      <c r="G237" s="16">
        <v>0</v>
      </c>
      <c r="H237" s="16">
        <v>0</v>
      </c>
      <c r="I237" s="11"/>
      <c r="J237" s="17"/>
      <c r="K237" s="17" t="s">
        <v>443</v>
      </c>
      <c r="L237" s="17"/>
      <c r="M237" s="17"/>
      <c r="N237" s="27"/>
      <c r="O237" s="75"/>
      <c r="P237" s="32"/>
      <c r="Q237" s="19">
        <f t="shared" ref="Q237:AB237" si="55">+Q238+Q239+Q240+Q241+Q242</f>
        <v>0</v>
      </c>
      <c r="R237" s="19">
        <f t="shared" si="55"/>
        <v>0</v>
      </c>
      <c r="S237" s="19">
        <f t="shared" si="55"/>
        <v>0</v>
      </c>
      <c r="T237" s="19">
        <f t="shared" si="55"/>
        <v>0</v>
      </c>
      <c r="U237" s="19">
        <f t="shared" si="55"/>
        <v>0</v>
      </c>
      <c r="V237" s="19">
        <f t="shared" si="55"/>
        <v>0</v>
      </c>
      <c r="W237" s="19">
        <f t="shared" si="55"/>
        <v>0</v>
      </c>
      <c r="X237" s="19">
        <f t="shared" si="55"/>
        <v>0</v>
      </c>
      <c r="Y237" s="19">
        <f t="shared" si="55"/>
        <v>0</v>
      </c>
      <c r="Z237" s="19">
        <f t="shared" si="55"/>
        <v>0</v>
      </c>
      <c r="AA237" s="19">
        <f t="shared" si="55"/>
        <v>0</v>
      </c>
      <c r="AB237" s="19">
        <f t="shared" si="55"/>
        <v>0</v>
      </c>
    </row>
    <row r="238" spans="1:28" ht="12.75" customHeight="1" x14ac:dyDescent="0.2">
      <c r="A238" s="20" t="s">
        <v>444</v>
      </c>
      <c r="B238" s="20">
        <v>2</v>
      </c>
      <c r="C238" s="20">
        <v>1</v>
      </c>
      <c r="D238" s="20">
        <v>8</v>
      </c>
      <c r="E238" s="20">
        <v>3</v>
      </c>
      <c r="F238" s="20">
        <v>1</v>
      </c>
      <c r="G238" s="20">
        <v>0</v>
      </c>
      <c r="H238" s="20">
        <v>0</v>
      </c>
      <c r="I238" s="21"/>
      <c r="J238" s="23"/>
      <c r="K238" s="23"/>
      <c r="L238" s="23" t="s">
        <v>93</v>
      </c>
      <c r="M238" s="23"/>
      <c r="N238" s="28"/>
      <c r="O238" s="48"/>
      <c r="P238" s="33"/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26">
        <v>0</v>
      </c>
      <c r="AA238" s="26">
        <v>0</v>
      </c>
      <c r="AB238" s="26">
        <v>0</v>
      </c>
    </row>
    <row r="239" spans="1:28" ht="12.75" customHeight="1" x14ac:dyDescent="0.2">
      <c r="A239" s="20" t="s">
        <v>445</v>
      </c>
      <c r="B239" s="20">
        <v>2</v>
      </c>
      <c r="C239" s="20">
        <v>1</v>
      </c>
      <c r="D239" s="20">
        <v>8</v>
      </c>
      <c r="E239" s="20">
        <v>3</v>
      </c>
      <c r="F239" s="20">
        <v>2</v>
      </c>
      <c r="G239" s="20">
        <v>0</v>
      </c>
      <c r="H239" s="20">
        <v>0</v>
      </c>
      <c r="I239" s="21"/>
      <c r="J239" s="23"/>
      <c r="K239" s="23"/>
      <c r="L239" s="23" t="s">
        <v>95</v>
      </c>
      <c r="M239" s="23"/>
      <c r="N239" s="28"/>
      <c r="O239" s="48"/>
      <c r="P239" s="33"/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0</v>
      </c>
      <c r="Z239" s="26">
        <v>0</v>
      </c>
      <c r="AA239" s="26">
        <v>0</v>
      </c>
      <c r="AB239" s="26">
        <v>0</v>
      </c>
    </row>
    <row r="240" spans="1:28" ht="12.75" customHeight="1" x14ac:dyDescent="0.2">
      <c r="A240" s="20" t="s">
        <v>446</v>
      </c>
      <c r="B240" s="20">
        <v>2</v>
      </c>
      <c r="C240" s="20">
        <v>1</v>
      </c>
      <c r="D240" s="20">
        <v>8</v>
      </c>
      <c r="E240" s="20">
        <v>3</v>
      </c>
      <c r="F240" s="20">
        <v>3</v>
      </c>
      <c r="G240" s="20">
        <v>0</v>
      </c>
      <c r="H240" s="20">
        <v>0</v>
      </c>
      <c r="I240" s="21"/>
      <c r="J240" s="23"/>
      <c r="K240" s="23"/>
      <c r="L240" s="23" t="s">
        <v>97</v>
      </c>
      <c r="M240" s="23"/>
      <c r="N240" s="28"/>
      <c r="O240" s="48"/>
      <c r="P240" s="33"/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</row>
    <row r="241" spans="1:28" ht="12.75" customHeight="1" x14ac:dyDescent="0.2">
      <c r="A241" s="20" t="s">
        <v>447</v>
      </c>
      <c r="B241" s="20">
        <v>2</v>
      </c>
      <c r="C241" s="20">
        <v>1</v>
      </c>
      <c r="D241" s="20">
        <v>8</v>
      </c>
      <c r="E241" s="20">
        <v>3</v>
      </c>
      <c r="F241" s="20">
        <v>4</v>
      </c>
      <c r="G241" s="20">
        <v>0</v>
      </c>
      <c r="H241" s="20">
        <v>0</v>
      </c>
      <c r="I241" s="21"/>
      <c r="J241" s="23"/>
      <c r="K241" s="23"/>
      <c r="L241" s="23" t="s">
        <v>99</v>
      </c>
      <c r="M241" s="23"/>
      <c r="N241" s="28"/>
      <c r="O241" s="48"/>
      <c r="P241" s="33"/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0</v>
      </c>
      <c r="AB241" s="26">
        <v>0</v>
      </c>
    </row>
    <row r="242" spans="1:28" ht="12.75" customHeight="1" x14ac:dyDescent="0.2">
      <c r="A242" s="20" t="s">
        <v>448</v>
      </c>
      <c r="B242" s="20">
        <v>2</v>
      </c>
      <c r="C242" s="20">
        <v>1</v>
      </c>
      <c r="D242" s="20">
        <v>8</v>
      </c>
      <c r="E242" s="20">
        <v>3</v>
      </c>
      <c r="F242" s="20">
        <v>5</v>
      </c>
      <c r="G242" s="20">
        <v>0</v>
      </c>
      <c r="H242" s="20">
        <v>0</v>
      </c>
      <c r="I242" s="21"/>
      <c r="J242" s="23"/>
      <c r="K242" s="23"/>
      <c r="L242" s="23" t="s">
        <v>101</v>
      </c>
      <c r="M242" s="23"/>
      <c r="N242" s="28"/>
      <c r="O242" s="48"/>
      <c r="P242" s="33"/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26">
        <v>0</v>
      </c>
      <c r="AA242" s="26">
        <v>0</v>
      </c>
      <c r="AB242" s="26">
        <v>0</v>
      </c>
    </row>
    <row r="243" spans="1:28" ht="12.75" customHeight="1" x14ac:dyDescent="0.2">
      <c r="A243" s="16" t="s">
        <v>449</v>
      </c>
      <c r="B243" s="16">
        <v>2</v>
      </c>
      <c r="C243" s="16">
        <v>1</v>
      </c>
      <c r="D243" s="16">
        <v>8</v>
      </c>
      <c r="E243" s="16">
        <v>4</v>
      </c>
      <c r="F243" s="16">
        <v>0</v>
      </c>
      <c r="G243" s="16">
        <v>0</v>
      </c>
      <c r="H243" s="16">
        <v>0</v>
      </c>
      <c r="I243" s="11"/>
      <c r="J243" s="17"/>
      <c r="K243" s="17" t="s">
        <v>450</v>
      </c>
      <c r="L243" s="17"/>
      <c r="M243" s="17"/>
      <c r="N243" s="27"/>
      <c r="O243" s="75"/>
      <c r="P243" s="32"/>
      <c r="Q243" s="19">
        <f t="shared" ref="Q243:AB243" si="56">+Q244+Q245+Q246</f>
        <v>0</v>
      </c>
      <c r="R243" s="19">
        <f t="shared" si="56"/>
        <v>0</v>
      </c>
      <c r="S243" s="19">
        <f t="shared" si="56"/>
        <v>0</v>
      </c>
      <c r="T243" s="19">
        <f t="shared" si="56"/>
        <v>0</v>
      </c>
      <c r="U243" s="19">
        <f t="shared" si="56"/>
        <v>0</v>
      </c>
      <c r="V243" s="19">
        <f t="shared" si="56"/>
        <v>0</v>
      </c>
      <c r="W243" s="19">
        <f t="shared" si="56"/>
        <v>0</v>
      </c>
      <c r="X243" s="19">
        <f t="shared" si="56"/>
        <v>0</v>
      </c>
      <c r="Y243" s="19">
        <f t="shared" si="56"/>
        <v>0</v>
      </c>
      <c r="Z243" s="19">
        <f t="shared" si="56"/>
        <v>0</v>
      </c>
      <c r="AA243" s="19">
        <f t="shared" si="56"/>
        <v>0</v>
      </c>
      <c r="AB243" s="19">
        <f t="shared" si="56"/>
        <v>0</v>
      </c>
    </row>
    <row r="244" spans="1:28" ht="12.75" customHeight="1" x14ac:dyDescent="0.2">
      <c r="A244" s="20" t="s">
        <v>451</v>
      </c>
      <c r="B244" s="20">
        <v>2</v>
      </c>
      <c r="C244" s="20">
        <v>1</v>
      </c>
      <c r="D244" s="20">
        <v>8</v>
      </c>
      <c r="E244" s="20">
        <v>4</v>
      </c>
      <c r="F244" s="20">
        <v>1</v>
      </c>
      <c r="G244" s="20">
        <v>0</v>
      </c>
      <c r="H244" s="20">
        <v>0</v>
      </c>
      <c r="I244" s="21"/>
      <c r="J244" s="23"/>
      <c r="K244" s="23"/>
      <c r="L244" s="23" t="s">
        <v>105</v>
      </c>
      <c r="M244" s="23"/>
      <c r="N244" s="28"/>
      <c r="O244" s="48"/>
      <c r="P244" s="33"/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26">
        <v>0</v>
      </c>
      <c r="AA244" s="26">
        <v>0</v>
      </c>
      <c r="AB244" s="26">
        <v>0</v>
      </c>
    </row>
    <row r="245" spans="1:28" ht="12.75" customHeight="1" x14ac:dyDescent="0.2">
      <c r="A245" s="20" t="s">
        <v>452</v>
      </c>
      <c r="B245" s="20">
        <v>2</v>
      </c>
      <c r="C245" s="20">
        <v>1</v>
      </c>
      <c r="D245" s="20">
        <v>8</v>
      </c>
      <c r="E245" s="20">
        <v>4</v>
      </c>
      <c r="F245" s="20">
        <v>2</v>
      </c>
      <c r="G245" s="20">
        <v>0</v>
      </c>
      <c r="H245" s="20">
        <v>0</v>
      </c>
      <c r="I245" s="21"/>
      <c r="J245" s="23"/>
      <c r="K245" s="23"/>
      <c r="L245" s="23" t="s">
        <v>107</v>
      </c>
      <c r="M245" s="23"/>
      <c r="N245" s="28"/>
      <c r="O245" s="48"/>
      <c r="P245" s="33"/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</row>
    <row r="246" spans="1:28" ht="12.75" customHeight="1" x14ac:dyDescent="0.2">
      <c r="A246" s="20" t="s">
        <v>453</v>
      </c>
      <c r="B246" s="20">
        <v>2</v>
      </c>
      <c r="C246" s="20">
        <v>1</v>
      </c>
      <c r="D246" s="20">
        <v>8</v>
      </c>
      <c r="E246" s="20">
        <v>4</v>
      </c>
      <c r="F246" s="20">
        <v>3</v>
      </c>
      <c r="G246" s="20">
        <v>0</v>
      </c>
      <c r="H246" s="20">
        <v>0</v>
      </c>
      <c r="I246" s="21"/>
      <c r="J246" s="23"/>
      <c r="K246" s="23"/>
      <c r="L246" s="23" t="s">
        <v>454</v>
      </c>
      <c r="M246" s="23"/>
      <c r="N246" s="28"/>
      <c r="O246" s="48"/>
      <c r="P246" s="33"/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</row>
    <row r="247" spans="1:28" ht="12.75" customHeight="1" x14ac:dyDescent="0.2">
      <c r="A247" s="16" t="s">
        <v>455</v>
      </c>
      <c r="B247" s="16">
        <v>2</v>
      </c>
      <c r="C247" s="16">
        <v>1</v>
      </c>
      <c r="D247" s="16">
        <v>8</v>
      </c>
      <c r="E247" s="16">
        <v>5</v>
      </c>
      <c r="F247" s="16">
        <v>0</v>
      </c>
      <c r="G247" s="16">
        <v>0</v>
      </c>
      <c r="H247" s="16">
        <v>0</v>
      </c>
      <c r="I247" s="11"/>
      <c r="J247" s="17"/>
      <c r="K247" s="17" t="s">
        <v>456</v>
      </c>
      <c r="L247" s="17"/>
      <c r="M247" s="17"/>
      <c r="N247" s="27"/>
      <c r="O247" s="75"/>
      <c r="P247" s="32"/>
      <c r="Q247" s="19">
        <f t="shared" ref="Q247:AB247" si="57">+Q248+Q249</f>
        <v>0</v>
      </c>
      <c r="R247" s="19">
        <f t="shared" si="57"/>
        <v>0</v>
      </c>
      <c r="S247" s="19">
        <f t="shared" si="57"/>
        <v>0</v>
      </c>
      <c r="T247" s="19">
        <f t="shared" si="57"/>
        <v>0</v>
      </c>
      <c r="U247" s="19">
        <f t="shared" si="57"/>
        <v>0</v>
      </c>
      <c r="V247" s="19">
        <f t="shared" si="57"/>
        <v>0</v>
      </c>
      <c r="W247" s="19">
        <f t="shared" si="57"/>
        <v>0</v>
      </c>
      <c r="X247" s="19">
        <f t="shared" si="57"/>
        <v>0</v>
      </c>
      <c r="Y247" s="19">
        <f t="shared" si="57"/>
        <v>0</v>
      </c>
      <c r="Z247" s="19">
        <f t="shared" si="57"/>
        <v>0</v>
      </c>
      <c r="AA247" s="19">
        <f t="shared" si="57"/>
        <v>0</v>
      </c>
      <c r="AB247" s="19">
        <f t="shared" si="57"/>
        <v>0</v>
      </c>
    </row>
    <row r="248" spans="1:28" ht="12.75" customHeight="1" x14ac:dyDescent="0.2">
      <c r="A248" s="20" t="s">
        <v>457</v>
      </c>
      <c r="B248" s="20">
        <v>2</v>
      </c>
      <c r="C248" s="20">
        <v>1</v>
      </c>
      <c r="D248" s="20">
        <v>8</v>
      </c>
      <c r="E248" s="20">
        <v>5</v>
      </c>
      <c r="F248" s="20">
        <v>1</v>
      </c>
      <c r="G248" s="20">
        <v>0</v>
      </c>
      <c r="H248" s="20">
        <v>0</v>
      </c>
      <c r="I248" s="21"/>
      <c r="J248" s="23"/>
      <c r="K248" s="23"/>
      <c r="L248" s="23" t="s">
        <v>458</v>
      </c>
      <c r="M248" s="23"/>
      <c r="N248" s="28"/>
      <c r="O248" s="48"/>
      <c r="P248" s="33"/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</row>
    <row r="249" spans="1:28" ht="12.75" customHeight="1" x14ac:dyDescent="0.2">
      <c r="A249" s="20" t="s">
        <v>459</v>
      </c>
      <c r="B249" s="20">
        <v>2</v>
      </c>
      <c r="C249" s="20">
        <v>1</v>
      </c>
      <c r="D249" s="20">
        <v>8</v>
      </c>
      <c r="E249" s="20">
        <v>5</v>
      </c>
      <c r="F249" s="20">
        <v>2</v>
      </c>
      <c r="G249" s="20">
        <v>0</v>
      </c>
      <c r="H249" s="20">
        <v>0</v>
      </c>
      <c r="I249" s="21"/>
      <c r="J249" s="23"/>
      <c r="K249" s="23"/>
      <c r="L249" s="23" t="s">
        <v>460</v>
      </c>
      <c r="M249" s="23"/>
      <c r="N249" s="28"/>
      <c r="O249" s="48"/>
      <c r="P249" s="33"/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</row>
    <row r="250" spans="1:28" ht="12.75" customHeight="1" x14ac:dyDescent="0.2">
      <c r="A250" s="20" t="s">
        <v>461</v>
      </c>
      <c r="B250" s="20">
        <v>2</v>
      </c>
      <c r="C250" s="20">
        <v>1</v>
      </c>
      <c r="D250" s="20">
        <v>8</v>
      </c>
      <c r="E250" s="20">
        <v>6</v>
      </c>
      <c r="F250" s="20">
        <v>0</v>
      </c>
      <c r="G250" s="20">
        <v>0</v>
      </c>
      <c r="H250" s="20">
        <v>0</v>
      </c>
      <c r="I250" s="21"/>
      <c r="J250" s="23"/>
      <c r="K250" s="23" t="s">
        <v>462</v>
      </c>
      <c r="L250" s="23"/>
      <c r="M250" s="23"/>
      <c r="N250" s="28"/>
      <c r="O250" s="48"/>
      <c r="P250" s="33"/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</row>
    <row r="251" spans="1:28" ht="12.75" customHeight="1" x14ac:dyDescent="0.2">
      <c r="A251" s="20" t="s">
        <v>463</v>
      </c>
      <c r="B251" s="20">
        <v>2</v>
      </c>
      <c r="C251" s="20">
        <v>1</v>
      </c>
      <c r="D251" s="20">
        <v>8</v>
      </c>
      <c r="E251" s="20">
        <v>7</v>
      </c>
      <c r="F251" s="20">
        <v>0</v>
      </c>
      <c r="G251" s="20">
        <v>0</v>
      </c>
      <c r="H251" s="20">
        <v>0</v>
      </c>
      <c r="I251" s="21"/>
      <c r="J251" s="23"/>
      <c r="K251" s="23" t="s">
        <v>464</v>
      </c>
      <c r="L251" s="23"/>
      <c r="M251" s="23"/>
      <c r="N251" s="28"/>
      <c r="O251" s="48"/>
      <c r="P251" s="33"/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</row>
    <row r="252" spans="1:28" ht="12.75" customHeight="1" x14ac:dyDescent="0.2">
      <c r="A252" s="20" t="s">
        <v>465</v>
      </c>
      <c r="B252" s="20">
        <v>2</v>
      </c>
      <c r="C252" s="20">
        <v>1</v>
      </c>
      <c r="D252" s="20">
        <v>8</v>
      </c>
      <c r="E252" s="20">
        <v>8</v>
      </c>
      <c r="F252" s="20">
        <v>0</v>
      </c>
      <c r="G252" s="20">
        <v>0</v>
      </c>
      <c r="H252" s="20">
        <v>0</v>
      </c>
      <c r="I252" s="21"/>
      <c r="J252" s="23"/>
      <c r="K252" s="23" t="s">
        <v>466</v>
      </c>
      <c r="L252" s="23"/>
      <c r="M252" s="23"/>
      <c r="N252" s="28"/>
      <c r="O252" s="48"/>
      <c r="P252" s="33"/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</row>
    <row r="253" spans="1:28" ht="12.75" customHeight="1" x14ac:dyDescent="0.2">
      <c r="A253" s="10" t="s">
        <v>467</v>
      </c>
      <c r="B253" s="10">
        <v>2</v>
      </c>
      <c r="C253" s="10">
        <v>2</v>
      </c>
      <c r="D253" s="10">
        <v>9</v>
      </c>
      <c r="E253" s="10">
        <v>0</v>
      </c>
      <c r="F253" s="10">
        <v>0</v>
      </c>
      <c r="G253" s="10">
        <v>0</v>
      </c>
      <c r="H253" s="10">
        <v>0</v>
      </c>
      <c r="I253" s="11"/>
      <c r="J253" s="12" t="s">
        <v>468</v>
      </c>
      <c r="K253" s="17"/>
      <c r="L253" s="17"/>
      <c r="M253" s="27"/>
      <c r="N253" s="17"/>
      <c r="O253" s="17"/>
      <c r="P253" s="32"/>
      <c r="Q253" s="14">
        <f t="shared" ref="Q253:AB253" si="58">+Q254+Q259+Q260+Q261+Q262+Q263</f>
        <v>0</v>
      </c>
      <c r="R253" s="14">
        <f t="shared" si="58"/>
        <v>0</v>
      </c>
      <c r="S253" s="14">
        <f t="shared" si="58"/>
        <v>0</v>
      </c>
      <c r="T253" s="14">
        <f t="shared" si="58"/>
        <v>0</v>
      </c>
      <c r="U253" s="14">
        <f t="shared" si="58"/>
        <v>0</v>
      </c>
      <c r="V253" s="14">
        <f t="shared" si="58"/>
        <v>0</v>
      </c>
      <c r="W253" s="14">
        <f t="shared" si="58"/>
        <v>0</v>
      </c>
      <c r="X253" s="14">
        <f t="shared" si="58"/>
        <v>0</v>
      </c>
      <c r="Y253" s="14">
        <f t="shared" si="58"/>
        <v>0</v>
      </c>
      <c r="Z253" s="14">
        <f t="shared" si="58"/>
        <v>0</v>
      </c>
      <c r="AA253" s="14">
        <f t="shared" si="58"/>
        <v>0</v>
      </c>
      <c r="AB253" s="14">
        <f t="shared" si="58"/>
        <v>0</v>
      </c>
    </row>
    <row r="254" spans="1:28" ht="12.75" customHeight="1" x14ac:dyDescent="0.2">
      <c r="A254" s="16" t="s">
        <v>469</v>
      </c>
      <c r="B254" s="16">
        <v>2</v>
      </c>
      <c r="C254" s="16">
        <v>2</v>
      </c>
      <c r="D254" s="16">
        <v>9</v>
      </c>
      <c r="E254" s="16">
        <v>1</v>
      </c>
      <c r="F254" s="16">
        <v>0</v>
      </c>
      <c r="G254" s="16">
        <v>0</v>
      </c>
      <c r="H254" s="16">
        <v>0</v>
      </c>
      <c r="I254" s="11"/>
      <c r="J254" s="17"/>
      <c r="K254" s="17" t="s">
        <v>470</v>
      </c>
      <c r="L254" s="17"/>
      <c r="M254" s="27"/>
      <c r="N254" s="17"/>
      <c r="O254" s="17"/>
      <c r="P254" s="32"/>
      <c r="Q254" s="19">
        <f t="shared" ref="Q254:AB254" si="59">+Q255+Q256+Q257+Q258</f>
        <v>0</v>
      </c>
      <c r="R254" s="19">
        <f t="shared" si="59"/>
        <v>0</v>
      </c>
      <c r="S254" s="19">
        <f t="shared" si="59"/>
        <v>0</v>
      </c>
      <c r="T254" s="19">
        <f t="shared" si="59"/>
        <v>0</v>
      </c>
      <c r="U254" s="19">
        <f t="shared" si="59"/>
        <v>0</v>
      </c>
      <c r="V254" s="19">
        <f t="shared" si="59"/>
        <v>0</v>
      </c>
      <c r="W254" s="19">
        <f t="shared" si="59"/>
        <v>0</v>
      </c>
      <c r="X254" s="19">
        <f t="shared" si="59"/>
        <v>0</v>
      </c>
      <c r="Y254" s="19">
        <f t="shared" si="59"/>
        <v>0</v>
      </c>
      <c r="Z254" s="19">
        <f t="shared" si="59"/>
        <v>0</v>
      </c>
      <c r="AA254" s="19">
        <f t="shared" si="59"/>
        <v>0</v>
      </c>
      <c r="AB254" s="19">
        <f t="shared" si="59"/>
        <v>0</v>
      </c>
    </row>
    <row r="255" spans="1:28" ht="12.75" customHeight="1" x14ac:dyDescent="0.2">
      <c r="A255" s="20" t="s">
        <v>471</v>
      </c>
      <c r="B255" s="20">
        <v>2</v>
      </c>
      <c r="C255" s="20">
        <v>2</v>
      </c>
      <c r="D255" s="20">
        <v>9</v>
      </c>
      <c r="E255" s="20">
        <v>1</v>
      </c>
      <c r="F255" s="20">
        <v>1</v>
      </c>
      <c r="G255" s="20">
        <v>0</v>
      </c>
      <c r="H255" s="20">
        <v>0</v>
      </c>
      <c r="I255" s="21"/>
      <c r="J255" s="23"/>
      <c r="K255" s="23"/>
      <c r="L255" s="23" t="s">
        <v>126</v>
      </c>
      <c r="M255" s="28"/>
      <c r="N255" s="23"/>
      <c r="O255" s="23"/>
      <c r="P255" s="33"/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</row>
    <row r="256" spans="1:28" ht="12.75" customHeight="1" x14ac:dyDescent="0.2">
      <c r="A256" s="20" t="s">
        <v>472</v>
      </c>
      <c r="B256" s="20">
        <v>2</v>
      </c>
      <c r="C256" s="20">
        <v>2</v>
      </c>
      <c r="D256" s="20">
        <v>9</v>
      </c>
      <c r="E256" s="20">
        <v>1</v>
      </c>
      <c r="F256" s="20">
        <v>2</v>
      </c>
      <c r="G256" s="20">
        <v>0</v>
      </c>
      <c r="H256" s="20">
        <v>0</v>
      </c>
      <c r="I256" s="21"/>
      <c r="J256" s="23"/>
      <c r="K256" s="23"/>
      <c r="L256" s="23" t="s">
        <v>128</v>
      </c>
      <c r="M256" s="28"/>
      <c r="N256" s="23"/>
      <c r="O256" s="23"/>
      <c r="P256" s="33"/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0</v>
      </c>
      <c r="Z256" s="26">
        <v>0</v>
      </c>
      <c r="AA256" s="26">
        <v>0</v>
      </c>
      <c r="AB256" s="26">
        <v>0</v>
      </c>
    </row>
    <row r="257" spans="1:28" ht="12.75" customHeight="1" x14ac:dyDescent="0.2">
      <c r="A257" s="20" t="s">
        <v>473</v>
      </c>
      <c r="B257" s="20">
        <v>2</v>
      </c>
      <c r="C257" s="20">
        <v>2</v>
      </c>
      <c r="D257" s="20">
        <v>9</v>
      </c>
      <c r="E257" s="20">
        <v>1</v>
      </c>
      <c r="F257" s="20">
        <v>3</v>
      </c>
      <c r="G257" s="20">
        <v>0</v>
      </c>
      <c r="H257" s="20">
        <v>0</v>
      </c>
      <c r="I257" s="21"/>
      <c r="J257" s="23"/>
      <c r="K257" s="23"/>
      <c r="L257" s="23" t="s">
        <v>130</v>
      </c>
      <c r="M257" s="28"/>
      <c r="N257" s="23"/>
      <c r="O257" s="23"/>
      <c r="P257" s="33"/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</row>
    <row r="258" spans="1:28" ht="12.75" customHeight="1" x14ac:dyDescent="0.2">
      <c r="A258" s="20" t="s">
        <v>474</v>
      </c>
      <c r="B258" s="20">
        <v>2</v>
      </c>
      <c r="C258" s="20">
        <v>2</v>
      </c>
      <c r="D258" s="20">
        <v>9</v>
      </c>
      <c r="E258" s="20">
        <v>1</v>
      </c>
      <c r="F258" s="20">
        <v>4</v>
      </c>
      <c r="G258" s="20">
        <v>0</v>
      </c>
      <c r="H258" s="20">
        <v>0</v>
      </c>
      <c r="I258" s="21"/>
      <c r="J258" s="23"/>
      <c r="K258" s="23"/>
      <c r="L258" s="23" t="s">
        <v>475</v>
      </c>
      <c r="M258" s="28"/>
      <c r="N258" s="23"/>
      <c r="O258" s="23"/>
      <c r="P258" s="33"/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</row>
    <row r="259" spans="1:28" ht="12.75" customHeight="1" x14ac:dyDescent="0.2">
      <c r="A259" s="20" t="s">
        <v>476</v>
      </c>
      <c r="B259" s="20">
        <v>2</v>
      </c>
      <c r="C259" s="20">
        <v>2</v>
      </c>
      <c r="D259" s="20">
        <v>9</v>
      </c>
      <c r="E259" s="20">
        <v>2</v>
      </c>
      <c r="F259" s="20">
        <v>0</v>
      </c>
      <c r="G259" s="20">
        <v>0</v>
      </c>
      <c r="H259" s="20">
        <v>0</v>
      </c>
      <c r="I259" s="21"/>
      <c r="J259" s="23"/>
      <c r="K259" s="23" t="s">
        <v>477</v>
      </c>
      <c r="L259" s="23"/>
      <c r="M259" s="28"/>
      <c r="N259" s="23"/>
      <c r="O259" s="23"/>
      <c r="P259" s="33"/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</row>
    <row r="260" spans="1:28" ht="12.75" customHeight="1" x14ac:dyDescent="0.2">
      <c r="A260" s="20" t="s">
        <v>478</v>
      </c>
      <c r="B260" s="20">
        <v>2</v>
      </c>
      <c r="C260" s="20">
        <v>2</v>
      </c>
      <c r="D260" s="20">
        <v>9</v>
      </c>
      <c r="E260" s="20">
        <v>3</v>
      </c>
      <c r="F260" s="20">
        <v>0</v>
      </c>
      <c r="G260" s="20">
        <v>0</v>
      </c>
      <c r="H260" s="20">
        <v>0</v>
      </c>
      <c r="I260" s="21"/>
      <c r="J260" s="23"/>
      <c r="K260" s="23" t="s">
        <v>479</v>
      </c>
      <c r="L260" s="23"/>
      <c r="M260" s="28"/>
      <c r="N260" s="23"/>
      <c r="O260" s="23"/>
      <c r="P260" s="33"/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</row>
    <row r="261" spans="1:28" ht="12.75" customHeight="1" x14ac:dyDescent="0.2">
      <c r="A261" s="20" t="s">
        <v>480</v>
      </c>
      <c r="B261" s="20">
        <v>2</v>
      </c>
      <c r="C261" s="20">
        <v>2</v>
      </c>
      <c r="D261" s="20">
        <v>9</v>
      </c>
      <c r="E261" s="20">
        <v>4</v>
      </c>
      <c r="F261" s="20">
        <v>0</v>
      </c>
      <c r="G261" s="20">
        <v>0</v>
      </c>
      <c r="H261" s="20">
        <v>0</v>
      </c>
      <c r="I261" s="21"/>
      <c r="J261" s="23"/>
      <c r="K261" s="23" t="s">
        <v>481</v>
      </c>
      <c r="L261" s="23"/>
      <c r="M261" s="28"/>
      <c r="N261" s="23"/>
      <c r="O261" s="23"/>
      <c r="P261" s="33"/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0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</row>
    <row r="262" spans="1:28" ht="12.75" customHeight="1" x14ac:dyDescent="0.2">
      <c r="A262" s="20" t="s">
        <v>482</v>
      </c>
      <c r="B262" s="20">
        <v>2</v>
      </c>
      <c r="C262" s="20">
        <v>2</v>
      </c>
      <c r="D262" s="20">
        <v>9</v>
      </c>
      <c r="E262" s="20">
        <v>5</v>
      </c>
      <c r="F262" s="20">
        <v>0</v>
      </c>
      <c r="G262" s="20">
        <v>0</v>
      </c>
      <c r="H262" s="20">
        <v>0</v>
      </c>
      <c r="I262" s="21"/>
      <c r="J262" s="23"/>
      <c r="K262" s="23" t="s">
        <v>139</v>
      </c>
      <c r="L262" s="23"/>
      <c r="M262" s="28"/>
      <c r="N262" s="23"/>
      <c r="O262" s="23"/>
      <c r="P262" s="33"/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</row>
    <row r="263" spans="1:28" ht="12.75" customHeight="1" x14ac:dyDescent="0.2">
      <c r="A263" s="20" t="s">
        <v>483</v>
      </c>
      <c r="B263" s="20">
        <v>2</v>
      </c>
      <c r="C263" s="20">
        <v>2</v>
      </c>
      <c r="D263" s="20">
        <v>9</v>
      </c>
      <c r="E263" s="20">
        <v>6</v>
      </c>
      <c r="F263" s="20">
        <v>0</v>
      </c>
      <c r="G263" s="20">
        <v>0</v>
      </c>
      <c r="H263" s="20">
        <v>0</v>
      </c>
      <c r="I263" s="21"/>
      <c r="J263" s="23"/>
      <c r="K263" s="23" t="s">
        <v>484</v>
      </c>
      <c r="L263" s="23"/>
      <c r="M263" s="28"/>
      <c r="N263" s="23"/>
      <c r="O263" s="23"/>
      <c r="P263" s="33"/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0</v>
      </c>
      <c r="AB263" s="26">
        <v>0</v>
      </c>
    </row>
    <row r="264" spans="1:28" ht="12.75" customHeight="1" x14ac:dyDescent="0.2">
      <c r="A264" s="10" t="s">
        <v>485</v>
      </c>
      <c r="B264" s="10">
        <v>2</v>
      </c>
      <c r="C264" s="10">
        <v>6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1"/>
      <c r="J264" s="12" t="s">
        <v>486</v>
      </c>
      <c r="K264" s="17"/>
      <c r="L264" s="17"/>
      <c r="M264" s="17"/>
      <c r="N264" s="75"/>
      <c r="O264" s="17"/>
      <c r="P264" s="32"/>
      <c r="Q264" s="14">
        <f t="shared" ref="Q264:AB264" si="60">+Q265+Q283</f>
        <v>0</v>
      </c>
      <c r="R264" s="14">
        <f t="shared" si="60"/>
        <v>0</v>
      </c>
      <c r="S264" s="14">
        <f t="shared" si="60"/>
        <v>0</v>
      </c>
      <c r="T264" s="14">
        <f t="shared" si="60"/>
        <v>0</v>
      </c>
      <c r="U264" s="14">
        <f t="shared" si="60"/>
        <v>0</v>
      </c>
      <c r="V264" s="14">
        <f t="shared" si="60"/>
        <v>0</v>
      </c>
      <c r="W264" s="14">
        <f t="shared" si="60"/>
        <v>0</v>
      </c>
      <c r="X264" s="14">
        <f t="shared" si="60"/>
        <v>0</v>
      </c>
      <c r="Y264" s="14">
        <f t="shared" si="60"/>
        <v>0</v>
      </c>
      <c r="Z264" s="14">
        <f t="shared" si="60"/>
        <v>0</v>
      </c>
      <c r="AA264" s="14">
        <f t="shared" si="60"/>
        <v>0</v>
      </c>
      <c r="AB264" s="14">
        <f t="shared" si="60"/>
        <v>0</v>
      </c>
    </row>
    <row r="265" spans="1:28" ht="12.75" customHeight="1" x14ac:dyDescent="0.2">
      <c r="A265" s="16" t="s">
        <v>487</v>
      </c>
      <c r="B265" s="16">
        <v>2</v>
      </c>
      <c r="C265" s="16">
        <v>6</v>
      </c>
      <c r="D265" s="16">
        <v>1</v>
      </c>
      <c r="E265" s="16">
        <v>0</v>
      </c>
      <c r="F265" s="16">
        <v>0</v>
      </c>
      <c r="G265" s="16">
        <v>0</v>
      </c>
      <c r="H265" s="16">
        <v>0</v>
      </c>
      <c r="I265" s="11"/>
      <c r="J265" s="17"/>
      <c r="K265" s="17" t="s">
        <v>488</v>
      </c>
      <c r="L265" s="17"/>
      <c r="M265" s="17"/>
      <c r="N265" s="75"/>
      <c r="O265" s="17"/>
      <c r="P265" s="32"/>
      <c r="Q265" s="19">
        <f t="shared" ref="Q265:AB265" si="61">+Q266+Q267+Q268+Q272+Q276+Q279+Q282</f>
        <v>0</v>
      </c>
      <c r="R265" s="19">
        <f t="shared" si="61"/>
        <v>0</v>
      </c>
      <c r="S265" s="19">
        <f t="shared" si="61"/>
        <v>0</v>
      </c>
      <c r="T265" s="19">
        <f t="shared" si="61"/>
        <v>0</v>
      </c>
      <c r="U265" s="19">
        <f t="shared" si="61"/>
        <v>0</v>
      </c>
      <c r="V265" s="19">
        <f t="shared" si="61"/>
        <v>0</v>
      </c>
      <c r="W265" s="19">
        <f t="shared" si="61"/>
        <v>0</v>
      </c>
      <c r="X265" s="19">
        <f t="shared" si="61"/>
        <v>0</v>
      </c>
      <c r="Y265" s="19">
        <f t="shared" si="61"/>
        <v>0</v>
      </c>
      <c r="Z265" s="19">
        <f t="shared" si="61"/>
        <v>0</v>
      </c>
      <c r="AA265" s="19">
        <f t="shared" si="61"/>
        <v>0</v>
      </c>
      <c r="AB265" s="19">
        <f t="shared" si="61"/>
        <v>0</v>
      </c>
    </row>
    <row r="266" spans="1:28" ht="12.75" customHeight="1" x14ac:dyDescent="0.2">
      <c r="A266" s="20" t="s">
        <v>489</v>
      </c>
      <c r="B266" s="20">
        <v>2</v>
      </c>
      <c r="C266" s="20">
        <v>6</v>
      </c>
      <c r="D266" s="20">
        <v>1</v>
      </c>
      <c r="E266" s="20">
        <v>3</v>
      </c>
      <c r="F266" s="20">
        <v>0</v>
      </c>
      <c r="G266" s="20">
        <v>0</v>
      </c>
      <c r="H266" s="20">
        <v>0</v>
      </c>
      <c r="I266" s="21"/>
      <c r="J266" s="23"/>
      <c r="K266" s="23"/>
      <c r="L266" s="23" t="s">
        <v>490</v>
      </c>
      <c r="M266" s="23"/>
      <c r="N266" s="48"/>
      <c r="O266" s="23"/>
      <c r="P266" s="33"/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</v>
      </c>
      <c r="AB266" s="26">
        <v>0</v>
      </c>
    </row>
    <row r="267" spans="1:28" ht="12.75" customHeight="1" x14ac:dyDescent="0.2">
      <c r="A267" s="20" t="s">
        <v>491</v>
      </c>
      <c r="B267" s="20">
        <v>2</v>
      </c>
      <c r="C267" s="20">
        <v>6</v>
      </c>
      <c r="D267" s="20">
        <v>1</v>
      </c>
      <c r="E267" s="20">
        <v>4</v>
      </c>
      <c r="F267" s="20">
        <v>0</v>
      </c>
      <c r="G267" s="20">
        <v>0</v>
      </c>
      <c r="H267" s="20">
        <v>0</v>
      </c>
      <c r="I267" s="21"/>
      <c r="J267" s="23"/>
      <c r="K267" s="23"/>
      <c r="L267" s="23" t="s">
        <v>492</v>
      </c>
      <c r="M267" s="23"/>
      <c r="N267" s="48"/>
      <c r="O267" s="23"/>
      <c r="P267" s="33"/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</row>
    <row r="268" spans="1:28" ht="12.75" customHeight="1" x14ac:dyDescent="0.2">
      <c r="A268" s="16" t="s">
        <v>493</v>
      </c>
      <c r="B268" s="16">
        <v>2</v>
      </c>
      <c r="C268" s="16">
        <v>6</v>
      </c>
      <c r="D268" s="16">
        <v>1</v>
      </c>
      <c r="E268" s="16">
        <v>6</v>
      </c>
      <c r="F268" s="16">
        <v>0</v>
      </c>
      <c r="G268" s="16">
        <v>0</v>
      </c>
      <c r="H268" s="16">
        <v>0</v>
      </c>
      <c r="I268" s="11"/>
      <c r="J268" s="17"/>
      <c r="K268" s="17"/>
      <c r="L268" s="17" t="s">
        <v>494</v>
      </c>
      <c r="M268" s="17"/>
      <c r="N268" s="75"/>
      <c r="O268" s="17"/>
      <c r="P268" s="32"/>
      <c r="Q268" s="19">
        <f t="shared" ref="Q268:AB268" si="62">+Q269+Q270+Q271</f>
        <v>0</v>
      </c>
      <c r="R268" s="19">
        <f t="shared" si="62"/>
        <v>0</v>
      </c>
      <c r="S268" s="19">
        <f t="shared" si="62"/>
        <v>0</v>
      </c>
      <c r="T268" s="19">
        <f t="shared" si="62"/>
        <v>0</v>
      </c>
      <c r="U268" s="19">
        <f t="shared" si="62"/>
        <v>0</v>
      </c>
      <c r="V268" s="19">
        <f t="shared" si="62"/>
        <v>0</v>
      </c>
      <c r="W268" s="19">
        <f t="shared" si="62"/>
        <v>0</v>
      </c>
      <c r="X268" s="19">
        <f t="shared" si="62"/>
        <v>0</v>
      </c>
      <c r="Y268" s="19">
        <f t="shared" si="62"/>
        <v>0</v>
      </c>
      <c r="Z268" s="19">
        <f t="shared" si="62"/>
        <v>0</v>
      </c>
      <c r="AA268" s="19">
        <f t="shared" si="62"/>
        <v>0</v>
      </c>
      <c r="AB268" s="19">
        <f t="shared" si="62"/>
        <v>0</v>
      </c>
    </row>
    <row r="269" spans="1:28" ht="12.75" customHeight="1" x14ac:dyDescent="0.2">
      <c r="A269" s="20" t="s">
        <v>495</v>
      </c>
      <c r="B269" s="20">
        <v>2</v>
      </c>
      <c r="C269" s="20">
        <v>6</v>
      </c>
      <c r="D269" s="20">
        <v>1</v>
      </c>
      <c r="E269" s="20">
        <v>6</v>
      </c>
      <c r="F269" s="20">
        <v>1</v>
      </c>
      <c r="G269" s="20">
        <v>0</v>
      </c>
      <c r="H269" s="20">
        <v>0</v>
      </c>
      <c r="I269" s="21"/>
      <c r="J269" s="23"/>
      <c r="K269" s="23"/>
      <c r="L269" s="23"/>
      <c r="M269" s="23" t="s">
        <v>496</v>
      </c>
      <c r="N269" s="48"/>
      <c r="O269" s="23"/>
      <c r="P269" s="33"/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</row>
    <row r="270" spans="1:28" ht="12.75" customHeight="1" x14ac:dyDescent="0.2">
      <c r="A270" s="20" t="s">
        <v>497</v>
      </c>
      <c r="B270" s="20">
        <v>2</v>
      </c>
      <c r="C270" s="20">
        <v>6</v>
      </c>
      <c r="D270" s="20">
        <v>1</v>
      </c>
      <c r="E270" s="20">
        <v>6</v>
      </c>
      <c r="F270" s="20">
        <v>2</v>
      </c>
      <c r="G270" s="20">
        <v>0</v>
      </c>
      <c r="H270" s="20">
        <v>0</v>
      </c>
      <c r="I270" s="21"/>
      <c r="J270" s="23"/>
      <c r="K270" s="23"/>
      <c r="L270" s="23"/>
      <c r="M270" s="23" t="s">
        <v>498</v>
      </c>
      <c r="N270" s="48"/>
      <c r="O270" s="23"/>
      <c r="P270" s="33"/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</row>
    <row r="271" spans="1:28" ht="12.75" customHeight="1" x14ac:dyDescent="0.2">
      <c r="A271" s="20" t="s">
        <v>499</v>
      </c>
      <c r="B271" s="20">
        <v>2</v>
      </c>
      <c r="C271" s="20">
        <v>6</v>
      </c>
      <c r="D271" s="20">
        <v>1</v>
      </c>
      <c r="E271" s="20">
        <v>6</v>
      </c>
      <c r="F271" s="20">
        <v>50</v>
      </c>
      <c r="G271" s="20">
        <v>0</v>
      </c>
      <c r="H271" s="20">
        <v>0</v>
      </c>
      <c r="I271" s="21"/>
      <c r="J271" s="23"/>
      <c r="K271" s="23"/>
      <c r="L271" s="23"/>
      <c r="M271" s="23" t="s">
        <v>500</v>
      </c>
      <c r="N271" s="48"/>
      <c r="O271" s="23"/>
      <c r="P271" s="33"/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</row>
    <row r="272" spans="1:28" ht="12.75" customHeight="1" x14ac:dyDescent="0.2">
      <c r="A272" s="16" t="s">
        <v>501</v>
      </c>
      <c r="B272" s="16">
        <v>2</v>
      </c>
      <c r="C272" s="16">
        <v>6</v>
      </c>
      <c r="D272" s="16">
        <v>1</v>
      </c>
      <c r="E272" s="16">
        <v>7</v>
      </c>
      <c r="F272" s="16">
        <v>0</v>
      </c>
      <c r="G272" s="16">
        <v>0</v>
      </c>
      <c r="H272" s="16">
        <v>0</v>
      </c>
      <c r="I272" s="11"/>
      <c r="J272" s="17"/>
      <c r="K272" s="17"/>
      <c r="L272" s="17" t="s">
        <v>502</v>
      </c>
      <c r="M272" s="17"/>
      <c r="N272" s="75"/>
      <c r="O272" s="17"/>
      <c r="P272" s="32"/>
      <c r="Q272" s="19">
        <f t="shared" ref="Q272:AB272" si="63">+Q273+Q274+Q275</f>
        <v>0</v>
      </c>
      <c r="R272" s="19">
        <f t="shared" si="63"/>
        <v>0</v>
      </c>
      <c r="S272" s="19">
        <f t="shared" si="63"/>
        <v>0</v>
      </c>
      <c r="T272" s="19">
        <f t="shared" si="63"/>
        <v>0</v>
      </c>
      <c r="U272" s="19">
        <f t="shared" si="63"/>
        <v>0</v>
      </c>
      <c r="V272" s="19">
        <f t="shared" si="63"/>
        <v>0</v>
      </c>
      <c r="W272" s="19">
        <f t="shared" si="63"/>
        <v>0</v>
      </c>
      <c r="X272" s="19">
        <f t="shared" si="63"/>
        <v>0</v>
      </c>
      <c r="Y272" s="19">
        <f t="shared" si="63"/>
        <v>0</v>
      </c>
      <c r="Z272" s="19">
        <f t="shared" si="63"/>
        <v>0</v>
      </c>
      <c r="AA272" s="19">
        <f t="shared" si="63"/>
        <v>0</v>
      </c>
      <c r="AB272" s="19">
        <f t="shared" si="63"/>
        <v>0</v>
      </c>
    </row>
    <row r="273" spans="1:28" ht="12.75" customHeight="1" x14ac:dyDescent="0.2">
      <c r="A273" s="20" t="s">
        <v>503</v>
      </c>
      <c r="B273" s="20">
        <v>2</v>
      </c>
      <c r="C273" s="20">
        <v>6</v>
      </c>
      <c r="D273" s="20">
        <v>1</v>
      </c>
      <c r="E273" s="20">
        <v>7</v>
      </c>
      <c r="F273" s="20">
        <v>1</v>
      </c>
      <c r="G273" s="20">
        <v>0</v>
      </c>
      <c r="H273" s="20">
        <v>0</v>
      </c>
      <c r="I273" s="21"/>
      <c r="J273" s="23"/>
      <c r="K273" s="23"/>
      <c r="L273" s="23"/>
      <c r="M273" s="23" t="s">
        <v>504</v>
      </c>
      <c r="N273" s="48"/>
      <c r="O273" s="23"/>
      <c r="P273" s="33"/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26">
        <v>0</v>
      </c>
      <c r="AB273" s="26">
        <v>0</v>
      </c>
    </row>
    <row r="274" spans="1:28" ht="12.75" customHeight="1" x14ac:dyDescent="0.2">
      <c r="A274" s="20" t="s">
        <v>505</v>
      </c>
      <c r="B274" s="20">
        <v>2</v>
      </c>
      <c r="C274" s="20">
        <v>6</v>
      </c>
      <c r="D274" s="20">
        <v>1</v>
      </c>
      <c r="E274" s="20">
        <v>7</v>
      </c>
      <c r="F274" s="20">
        <v>2</v>
      </c>
      <c r="G274" s="20">
        <v>0</v>
      </c>
      <c r="H274" s="20">
        <v>0</v>
      </c>
      <c r="I274" s="21"/>
      <c r="J274" s="23"/>
      <c r="K274" s="23"/>
      <c r="L274" s="23"/>
      <c r="M274" s="23" t="s">
        <v>506</v>
      </c>
      <c r="N274" s="48"/>
      <c r="O274" s="23"/>
      <c r="P274" s="33"/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</row>
    <row r="275" spans="1:28" ht="12.75" customHeight="1" x14ac:dyDescent="0.2">
      <c r="A275" s="20" t="s">
        <v>507</v>
      </c>
      <c r="B275" s="20">
        <v>2</v>
      </c>
      <c r="C275" s="20">
        <v>6</v>
      </c>
      <c r="D275" s="20">
        <v>1</v>
      </c>
      <c r="E275" s="20">
        <v>7</v>
      </c>
      <c r="F275" s="20">
        <v>3</v>
      </c>
      <c r="G275" s="20">
        <v>0</v>
      </c>
      <c r="H275" s="20">
        <v>0</v>
      </c>
      <c r="I275" s="21"/>
      <c r="J275" s="23"/>
      <c r="K275" s="23"/>
      <c r="L275" s="23"/>
      <c r="M275" s="23" t="s">
        <v>508</v>
      </c>
      <c r="N275" s="48"/>
      <c r="O275" s="23"/>
      <c r="P275" s="33"/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</row>
    <row r="276" spans="1:28" ht="12.75" customHeight="1" x14ac:dyDescent="0.2">
      <c r="A276" s="16" t="s">
        <v>509</v>
      </c>
      <c r="B276" s="16">
        <v>2</v>
      </c>
      <c r="C276" s="16">
        <v>6</v>
      </c>
      <c r="D276" s="16">
        <v>1</v>
      </c>
      <c r="E276" s="16">
        <v>8</v>
      </c>
      <c r="F276" s="16">
        <v>0</v>
      </c>
      <c r="G276" s="16">
        <v>0</v>
      </c>
      <c r="H276" s="16">
        <v>0</v>
      </c>
      <c r="I276" s="11"/>
      <c r="J276" s="17"/>
      <c r="K276" s="17"/>
      <c r="L276" s="17" t="s">
        <v>510</v>
      </c>
      <c r="M276" s="17"/>
      <c r="N276" s="75"/>
      <c r="O276" s="17"/>
      <c r="P276" s="32"/>
      <c r="Q276" s="19">
        <f t="shared" ref="Q276:AB276" si="64">+Q277+Q278</f>
        <v>0</v>
      </c>
      <c r="R276" s="19">
        <f t="shared" si="64"/>
        <v>0</v>
      </c>
      <c r="S276" s="19">
        <f t="shared" si="64"/>
        <v>0</v>
      </c>
      <c r="T276" s="19">
        <f t="shared" si="64"/>
        <v>0</v>
      </c>
      <c r="U276" s="19">
        <f t="shared" si="64"/>
        <v>0</v>
      </c>
      <c r="V276" s="19">
        <f t="shared" si="64"/>
        <v>0</v>
      </c>
      <c r="W276" s="19">
        <f t="shared" si="64"/>
        <v>0</v>
      </c>
      <c r="X276" s="19">
        <f t="shared" si="64"/>
        <v>0</v>
      </c>
      <c r="Y276" s="19">
        <f t="shared" si="64"/>
        <v>0</v>
      </c>
      <c r="Z276" s="19">
        <f t="shared" si="64"/>
        <v>0</v>
      </c>
      <c r="AA276" s="19">
        <f t="shared" si="64"/>
        <v>0</v>
      </c>
      <c r="AB276" s="19">
        <f t="shared" si="64"/>
        <v>0</v>
      </c>
    </row>
    <row r="277" spans="1:28" ht="12.75" customHeight="1" x14ac:dyDescent="0.2">
      <c r="A277" s="20" t="s">
        <v>511</v>
      </c>
      <c r="B277" s="20">
        <v>2</v>
      </c>
      <c r="C277" s="20">
        <v>6</v>
      </c>
      <c r="D277" s="20">
        <v>1</v>
      </c>
      <c r="E277" s="20">
        <v>8</v>
      </c>
      <c r="F277" s="20">
        <v>1</v>
      </c>
      <c r="G277" s="20">
        <v>0</v>
      </c>
      <c r="H277" s="20">
        <v>0</v>
      </c>
      <c r="I277" s="21"/>
      <c r="J277" s="23"/>
      <c r="K277" s="23"/>
      <c r="L277" s="23"/>
      <c r="M277" s="23" t="s">
        <v>512</v>
      </c>
      <c r="N277" s="48"/>
      <c r="O277" s="23"/>
      <c r="P277" s="33"/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26">
        <v>0</v>
      </c>
      <c r="AA277" s="26">
        <v>0</v>
      </c>
      <c r="AB277" s="26">
        <v>0</v>
      </c>
    </row>
    <row r="278" spans="1:28" ht="12.75" customHeight="1" x14ac:dyDescent="0.2">
      <c r="A278" s="20" t="s">
        <v>513</v>
      </c>
      <c r="B278" s="20">
        <v>2</v>
      </c>
      <c r="C278" s="20">
        <v>6</v>
      </c>
      <c r="D278" s="20">
        <v>1</v>
      </c>
      <c r="E278" s="20">
        <v>8</v>
      </c>
      <c r="F278" s="20">
        <v>2</v>
      </c>
      <c r="G278" s="20">
        <v>0</v>
      </c>
      <c r="H278" s="20">
        <v>0</v>
      </c>
      <c r="I278" s="21"/>
      <c r="J278" s="23"/>
      <c r="K278" s="23"/>
      <c r="L278" s="23"/>
      <c r="M278" s="23" t="s">
        <v>514</v>
      </c>
      <c r="N278" s="48"/>
      <c r="O278" s="23"/>
      <c r="P278" s="33"/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0</v>
      </c>
      <c r="Z278" s="26">
        <v>0</v>
      </c>
      <c r="AA278" s="26">
        <v>0</v>
      </c>
      <c r="AB278" s="26">
        <v>0</v>
      </c>
    </row>
    <row r="279" spans="1:28" ht="12.75" customHeight="1" x14ac:dyDescent="0.2">
      <c r="A279" s="16" t="s">
        <v>515</v>
      </c>
      <c r="B279" s="16">
        <v>2</v>
      </c>
      <c r="C279" s="16">
        <v>6</v>
      </c>
      <c r="D279" s="16">
        <v>1</v>
      </c>
      <c r="E279" s="16">
        <v>9</v>
      </c>
      <c r="F279" s="16">
        <v>0</v>
      </c>
      <c r="G279" s="16">
        <v>0</v>
      </c>
      <c r="H279" s="16">
        <v>0</v>
      </c>
      <c r="I279" s="11"/>
      <c r="J279" s="17"/>
      <c r="K279" s="17"/>
      <c r="L279" s="17" t="s">
        <v>516</v>
      </c>
      <c r="M279" s="17"/>
      <c r="N279" s="75"/>
      <c r="O279" s="17"/>
      <c r="P279" s="32"/>
      <c r="Q279" s="19">
        <f t="shared" ref="Q279:AB279" si="65">+Q280+Q281</f>
        <v>0</v>
      </c>
      <c r="R279" s="19">
        <f t="shared" si="65"/>
        <v>0</v>
      </c>
      <c r="S279" s="19">
        <f t="shared" si="65"/>
        <v>0</v>
      </c>
      <c r="T279" s="19">
        <f t="shared" si="65"/>
        <v>0</v>
      </c>
      <c r="U279" s="19">
        <f t="shared" si="65"/>
        <v>0</v>
      </c>
      <c r="V279" s="19">
        <f t="shared" si="65"/>
        <v>0</v>
      </c>
      <c r="W279" s="19">
        <f t="shared" si="65"/>
        <v>0</v>
      </c>
      <c r="X279" s="19">
        <f t="shared" si="65"/>
        <v>0</v>
      </c>
      <c r="Y279" s="19">
        <f t="shared" si="65"/>
        <v>0</v>
      </c>
      <c r="Z279" s="19">
        <f t="shared" si="65"/>
        <v>0</v>
      </c>
      <c r="AA279" s="19">
        <f t="shared" si="65"/>
        <v>0</v>
      </c>
      <c r="AB279" s="19">
        <f t="shared" si="65"/>
        <v>0</v>
      </c>
    </row>
    <row r="280" spans="1:28" ht="12.75" customHeight="1" x14ac:dyDescent="0.2">
      <c r="A280" s="20" t="s">
        <v>517</v>
      </c>
      <c r="B280" s="20">
        <v>2</v>
      </c>
      <c r="C280" s="20">
        <v>6</v>
      </c>
      <c r="D280" s="20">
        <v>1</v>
      </c>
      <c r="E280" s="20">
        <v>9</v>
      </c>
      <c r="F280" s="20">
        <v>1</v>
      </c>
      <c r="G280" s="20">
        <v>0</v>
      </c>
      <c r="H280" s="20">
        <v>0</v>
      </c>
      <c r="I280" s="21"/>
      <c r="J280" s="23"/>
      <c r="K280" s="22"/>
      <c r="L280" s="23"/>
      <c r="M280" s="23" t="s">
        <v>512</v>
      </c>
      <c r="N280" s="48"/>
      <c r="O280" s="23"/>
      <c r="P280" s="33"/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</row>
    <row r="281" spans="1:28" ht="12.75" customHeight="1" x14ac:dyDescent="0.2">
      <c r="A281" s="20" t="s">
        <v>518</v>
      </c>
      <c r="B281" s="20">
        <v>2</v>
      </c>
      <c r="C281" s="20">
        <v>6</v>
      </c>
      <c r="D281" s="20">
        <v>1</v>
      </c>
      <c r="E281" s="20">
        <v>9</v>
      </c>
      <c r="F281" s="20">
        <v>2</v>
      </c>
      <c r="G281" s="20">
        <v>0</v>
      </c>
      <c r="H281" s="20">
        <v>0</v>
      </c>
      <c r="I281" s="21"/>
      <c r="J281" s="23"/>
      <c r="K281" s="23"/>
      <c r="L281" s="23"/>
      <c r="M281" s="23" t="s">
        <v>514</v>
      </c>
      <c r="N281" s="48"/>
      <c r="O281" s="23"/>
      <c r="P281" s="33"/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</row>
    <row r="282" spans="1:28" ht="12.75" customHeight="1" x14ac:dyDescent="0.2">
      <c r="A282" s="20" t="s">
        <v>519</v>
      </c>
      <c r="B282" s="20">
        <v>2</v>
      </c>
      <c r="C282" s="20">
        <v>6</v>
      </c>
      <c r="D282" s="20">
        <v>1</v>
      </c>
      <c r="E282" s="20">
        <v>50</v>
      </c>
      <c r="F282" s="20">
        <v>0</v>
      </c>
      <c r="G282" s="20">
        <v>0</v>
      </c>
      <c r="H282" s="20">
        <v>0</v>
      </c>
      <c r="I282" s="21"/>
      <c r="J282" s="23"/>
      <c r="K282" s="23"/>
      <c r="L282" s="23" t="s">
        <v>520</v>
      </c>
      <c r="M282" s="23"/>
      <c r="N282" s="48"/>
      <c r="O282" s="23"/>
      <c r="P282" s="33"/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</row>
    <row r="283" spans="1:28" ht="12.75" customHeight="1" x14ac:dyDescent="0.2">
      <c r="A283" s="16" t="s">
        <v>521</v>
      </c>
      <c r="B283" s="16">
        <v>2</v>
      </c>
      <c r="C283" s="16">
        <v>6</v>
      </c>
      <c r="D283" s="16">
        <v>2</v>
      </c>
      <c r="E283" s="16">
        <v>0</v>
      </c>
      <c r="F283" s="16">
        <v>0</v>
      </c>
      <c r="G283" s="16">
        <v>0</v>
      </c>
      <c r="H283" s="16">
        <v>0</v>
      </c>
      <c r="I283" s="11"/>
      <c r="J283" s="17"/>
      <c r="K283" s="17" t="s">
        <v>522</v>
      </c>
      <c r="L283" s="17"/>
      <c r="M283" s="17"/>
      <c r="N283" s="75"/>
      <c r="O283" s="17"/>
      <c r="P283" s="32"/>
      <c r="Q283" s="19">
        <f t="shared" ref="Q283:AB283" si="66">+Q284+Q287</f>
        <v>0</v>
      </c>
      <c r="R283" s="19">
        <f t="shared" si="66"/>
        <v>0</v>
      </c>
      <c r="S283" s="19">
        <f t="shared" si="66"/>
        <v>0</v>
      </c>
      <c r="T283" s="19">
        <f t="shared" si="66"/>
        <v>0</v>
      </c>
      <c r="U283" s="19">
        <f t="shared" si="66"/>
        <v>0</v>
      </c>
      <c r="V283" s="19">
        <f t="shared" si="66"/>
        <v>0</v>
      </c>
      <c r="W283" s="19">
        <f t="shared" si="66"/>
        <v>0</v>
      </c>
      <c r="X283" s="19">
        <f t="shared" si="66"/>
        <v>0</v>
      </c>
      <c r="Y283" s="19">
        <f t="shared" si="66"/>
        <v>0</v>
      </c>
      <c r="Z283" s="19">
        <f t="shared" si="66"/>
        <v>0</v>
      </c>
      <c r="AA283" s="19">
        <f t="shared" si="66"/>
        <v>0</v>
      </c>
      <c r="AB283" s="19">
        <f t="shared" si="66"/>
        <v>0</v>
      </c>
    </row>
    <row r="284" spans="1:28" ht="12.75" customHeight="1" x14ac:dyDescent="0.2">
      <c r="A284" s="16" t="s">
        <v>523</v>
      </c>
      <c r="B284" s="16">
        <v>2</v>
      </c>
      <c r="C284" s="16">
        <v>6</v>
      </c>
      <c r="D284" s="16">
        <v>2</v>
      </c>
      <c r="E284" s="16">
        <v>2</v>
      </c>
      <c r="F284" s="16">
        <v>0</v>
      </c>
      <c r="G284" s="16">
        <v>0</v>
      </c>
      <c r="H284" s="16">
        <v>0</v>
      </c>
      <c r="I284" s="11"/>
      <c r="J284" s="12"/>
      <c r="K284" s="17"/>
      <c r="L284" s="17" t="s">
        <v>524</v>
      </c>
      <c r="M284" s="17"/>
      <c r="N284" s="75"/>
      <c r="O284" s="17"/>
      <c r="P284" s="32"/>
      <c r="Q284" s="19">
        <f t="shared" ref="Q284:AB284" si="67">+Q285+Q286</f>
        <v>0</v>
      </c>
      <c r="R284" s="19">
        <f t="shared" si="67"/>
        <v>0</v>
      </c>
      <c r="S284" s="19">
        <f t="shared" si="67"/>
        <v>0</v>
      </c>
      <c r="T284" s="19">
        <f t="shared" si="67"/>
        <v>0</v>
      </c>
      <c r="U284" s="19">
        <f t="shared" si="67"/>
        <v>0</v>
      </c>
      <c r="V284" s="19">
        <f t="shared" si="67"/>
        <v>0</v>
      </c>
      <c r="W284" s="19">
        <f t="shared" si="67"/>
        <v>0</v>
      </c>
      <c r="X284" s="19">
        <f t="shared" si="67"/>
        <v>0</v>
      </c>
      <c r="Y284" s="19">
        <f t="shared" si="67"/>
        <v>0</v>
      </c>
      <c r="Z284" s="19">
        <f t="shared" si="67"/>
        <v>0</v>
      </c>
      <c r="AA284" s="19">
        <f t="shared" si="67"/>
        <v>0</v>
      </c>
      <c r="AB284" s="19">
        <f t="shared" si="67"/>
        <v>0</v>
      </c>
    </row>
    <row r="285" spans="1:28" ht="12.75" customHeight="1" x14ac:dyDescent="0.2">
      <c r="A285" s="20" t="s">
        <v>525</v>
      </c>
      <c r="B285" s="20">
        <v>2</v>
      </c>
      <c r="C285" s="20">
        <v>6</v>
      </c>
      <c r="D285" s="20">
        <v>2</v>
      </c>
      <c r="E285" s="20">
        <v>2</v>
      </c>
      <c r="F285" s="20">
        <v>1</v>
      </c>
      <c r="G285" s="20">
        <v>0</v>
      </c>
      <c r="H285" s="20">
        <v>0</v>
      </c>
      <c r="I285" s="21"/>
      <c r="J285" s="23"/>
      <c r="K285" s="22"/>
      <c r="L285" s="23"/>
      <c r="M285" s="23" t="s">
        <v>175</v>
      </c>
      <c r="N285" s="48"/>
      <c r="O285" s="23"/>
      <c r="P285" s="33"/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</row>
    <row r="286" spans="1:28" ht="12.75" customHeight="1" x14ac:dyDescent="0.2">
      <c r="A286" s="20" t="s">
        <v>526</v>
      </c>
      <c r="B286" s="20">
        <v>2</v>
      </c>
      <c r="C286" s="20">
        <v>6</v>
      </c>
      <c r="D286" s="20">
        <v>2</v>
      </c>
      <c r="E286" s="20">
        <v>2</v>
      </c>
      <c r="F286" s="20">
        <v>2</v>
      </c>
      <c r="G286" s="20">
        <v>0</v>
      </c>
      <c r="H286" s="20">
        <v>0</v>
      </c>
      <c r="I286" s="21"/>
      <c r="J286" s="23"/>
      <c r="K286" s="22"/>
      <c r="L286" s="23"/>
      <c r="M286" s="23" t="s">
        <v>177</v>
      </c>
      <c r="N286" s="48"/>
      <c r="O286" s="23"/>
      <c r="P286" s="33"/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</row>
    <row r="287" spans="1:28" ht="12.75" customHeight="1" x14ac:dyDescent="0.2">
      <c r="A287" s="16" t="s">
        <v>527</v>
      </c>
      <c r="B287" s="16">
        <v>2</v>
      </c>
      <c r="C287" s="16">
        <v>6</v>
      </c>
      <c r="D287" s="16">
        <v>2</v>
      </c>
      <c r="E287" s="16">
        <v>3</v>
      </c>
      <c r="F287" s="16">
        <v>0</v>
      </c>
      <c r="G287" s="16">
        <v>0</v>
      </c>
      <c r="H287" s="16">
        <v>0</v>
      </c>
      <c r="I287" s="11"/>
      <c r="J287" s="17"/>
      <c r="K287" s="17"/>
      <c r="L287" s="17" t="s">
        <v>528</v>
      </c>
      <c r="M287" s="17"/>
      <c r="N287" s="75"/>
      <c r="O287" s="17"/>
      <c r="P287" s="32"/>
      <c r="Q287" s="19">
        <f t="shared" ref="Q287:AB287" si="68">+Q288+Q289</f>
        <v>0</v>
      </c>
      <c r="R287" s="19">
        <f t="shared" si="68"/>
        <v>0</v>
      </c>
      <c r="S287" s="19">
        <f t="shared" si="68"/>
        <v>0</v>
      </c>
      <c r="T287" s="19">
        <f t="shared" si="68"/>
        <v>0</v>
      </c>
      <c r="U287" s="19">
        <f t="shared" si="68"/>
        <v>0</v>
      </c>
      <c r="V287" s="19">
        <f t="shared" si="68"/>
        <v>0</v>
      </c>
      <c r="W287" s="19">
        <f t="shared" si="68"/>
        <v>0</v>
      </c>
      <c r="X287" s="19">
        <f t="shared" si="68"/>
        <v>0</v>
      </c>
      <c r="Y287" s="19">
        <f t="shared" si="68"/>
        <v>0</v>
      </c>
      <c r="Z287" s="19">
        <f t="shared" si="68"/>
        <v>0</v>
      </c>
      <c r="AA287" s="19">
        <f t="shared" si="68"/>
        <v>0</v>
      </c>
      <c r="AB287" s="19">
        <f t="shared" si="68"/>
        <v>0</v>
      </c>
    </row>
    <row r="288" spans="1:28" ht="12.75" customHeight="1" x14ac:dyDescent="0.2">
      <c r="A288" s="20" t="s">
        <v>529</v>
      </c>
      <c r="B288" s="20">
        <v>2</v>
      </c>
      <c r="C288" s="20">
        <v>6</v>
      </c>
      <c r="D288" s="20">
        <v>2</v>
      </c>
      <c r="E288" s="20">
        <v>3</v>
      </c>
      <c r="F288" s="20">
        <v>1</v>
      </c>
      <c r="G288" s="20">
        <v>0</v>
      </c>
      <c r="H288" s="20">
        <v>0</v>
      </c>
      <c r="I288" s="21"/>
      <c r="J288" s="23"/>
      <c r="K288" s="23"/>
      <c r="L288" s="23"/>
      <c r="M288" s="23" t="s">
        <v>175</v>
      </c>
      <c r="N288" s="48"/>
      <c r="O288" s="23"/>
      <c r="P288" s="33"/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</row>
    <row r="289" spans="1:28" ht="12.75" customHeight="1" thickBot="1" x14ac:dyDescent="0.25">
      <c r="A289" s="84" t="s">
        <v>530</v>
      </c>
      <c r="B289" s="84">
        <v>2</v>
      </c>
      <c r="C289" s="84">
        <v>6</v>
      </c>
      <c r="D289" s="84">
        <v>2</v>
      </c>
      <c r="E289" s="84">
        <v>3</v>
      </c>
      <c r="F289" s="84">
        <v>2</v>
      </c>
      <c r="G289" s="84">
        <v>0</v>
      </c>
      <c r="H289" s="84">
        <v>0</v>
      </c>
      <c r="I289" s="85"/>
      <c r="J289" s="86"/>
      <c r="K289" s="86"/>
      <c r="L289" s="86"/>
      <c r="M289" s="86" t="s">
        <v>177</v>
      </c>
      <c r="N289" s="87"/>
      <c r="O289" s="86"/>
      <c r="P289" s="88"/>
      <c r="Q289" s="89">
        <v>0</v>
      </c>
      <c r="R289" s="89">
        <v>0</v>
      </c>
      <c r="S289" s="89">
        <v>0</v>
      </c>
      <c r="T289" s="89">
        <v>0</v>
      </c>
      <c r="U289" s="89">
        <v>0</v>
      </c>
      <c r="V289" s="89">
        <v>0</v>
      </c>
      <c r="W289" s="89">
        <v>0</v>
      </c>
      <c r="X289" s="89">
        <v>0</v>
      </c>
      <c r="Y289" s="89">
        <v>0</v>
      </c>
      <c r="Z289" s="89">
        <v>0</v>
      </c>
      <c r="AA289" s="89">
        <v>0</v>
      </c>
      <c r="AB289" s="89">
        <v>0</v>
      </c>
    </row>
    <row r="290" spans="1:28" ht="12" thickTop="1" x14ac:dyDescent="0.2"/>
  </sheetData>
  <sheetProtection password="DC73" sheet="1" objects="1" scenarios="1"/>
  <mergeCells count="1">
    <mergeCell ref="I4: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trabajo Resto 1112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Veronica Ruiz Paz</cp:lastModifiedBy>
  <dcterms:created xsi:type="dcterms:W3CDTF">2018-10-24T23:21:25Z</dcterms:created>
  <dcterms:modified xsi:type="dcterms:W3CDTF">2018-10-24T23:35:26Z</dcterms:modified>
</cp:coreProperties>
</file>