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Estado de Resultados" sheetId="4" r:id="rId1"/>
  </sheets>
  <definedNames>
    <definedName name="_xlnm.Print_Area" localSheetId="0">'Estado de Resultados'!$A$1:$I$62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C23" i="4"/>
  <c r="G46" i="4" l="1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I16" i="4" s="1"/>
  <c r="G12" i="4"/>
  <c r="G13" i="4"/>
  <c r="I13" i="4" s="1"/>
  <c r="G14" i="4"/>
  <c r="I14" i="4" s="1"/>
  <c r="G11" i="4"/>
  <c r="I11" i="4" s="1"/>
  <c r="E33" i="4"/>
  <c r="E22" i="4"/>
  <c r="E10" i="4"/>
  <c r="E8" i="4" s="1"/>
  <c r="C33" i="4"/>
  <c r="C22" i="4"/>
  <c r="G45" i="4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E41" i="4" s="1"/>
  <c r="C10" i="4"/>
  <c r="C8" i="4" s="1"/>
  <c r="C27" i="4" s="1"/>
  <c r="E48" i="4" l="1"/>
  <c r="C31" i="4"/>
  <c r="G27" i="4"/>
  <c r="I27" i="4" s="1"/>
  <c r="C41" i="4" l="1"/>
  <c r="G31" i="4"/>
  <c r="I31" i="4" s="1"/>
  <c r="C48" i="4" l="1"/>
  <c r="G41" i="4"/>
  <c r="I41" i="4" s="1"/>
  <c r="G48" i="4" l="1"/>
  <c r="I48" i="4" s="1"/>
</calcChain>
</file>

<file path=xl/sharedStrings.xml><?xml version="1.0" encoding="utf-8"?>
<sst xmlns="http://schemas.openxmlformats.org/spreadsheetml/2006/main" count="41" uniqueCount="41">
  <si>
    <t>ADMINISTRACIÓN PORTUARIA INTEGRAL DE TUXPAN, S.A. DE C.V.</t>
  </si>
  <si>
    <t>IMPUESTO SOBRE LA RENTA</t>
  </si>
  <si>
    <t>RESULTADO NETO</t>
  </si>
  <si>
    <t>Jefe del Depto. De Contabilidad y Presupuesto</t>
  </si>
  <si>
    <t>( PESOS )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</si>
  <si>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</si>
  <si>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</si>
  <si>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</si>
  <si>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</si>
  <si>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</si>
  <si>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</si>
  <si>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</si>
  <si>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</si>
  <si>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</si>
  <si>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</si>
  <si>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</si>
  <si>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</si>
  <si>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</si>
  <si>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</si>
  <si>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</si>
  <si>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</si>
  <si>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</si>
  <si>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</si>
  <si>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</si>
  <si>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</si>
  <si>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</si>
  <si>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</si>
  <si>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</si>
  <si>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</si>
  <si>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</si>
  <si>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</si>
  <si>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</si>
  <si>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</si>
  <si>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</si>
  <si>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</si>
  <si>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 xml:space="preserve">          DEPRECIACIÓN Y AMORTIZACION</t>
  </si>
  <si>
    <t>Elaboró: L.C. Leticia Jiménez Ramírez</t>
  </si>
  <si>
    <t>Bajo protesta de decir verdad manifesto que las cifras contenidas en este estado financiero, son veraces y contienen toda la información referente a la situacion financiera y/o los resultados de la empresa y afirmo que soy legalmente responsable de la autenticidad y veracidad de las mismas, asumiendo todo tipo de responsabilidades derivadas de cualquier declaracion en falso sobre las mismas</t>
  </si>
  <si>
    <t>Autorizó: C.P. Carmen Crespo Obando</t>
  </si>
  <si>
    <t>Subgerente de Administración</t>
  </si>
  <si>
    <t>ESTADO DE RESULTADOS AL 30 DE JUNIO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</si>
</sst>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  <font>
      <b/>
      <i/>
      <sz val="12"/>
      <color rgb="FF002060"/>
      <name val="Abad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98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5" fillId="0" borderId="0" xfId="2"/>
    <xf numFmtId="43" fontId="7" fillId="0" borderId="0" xfId="1" applyFont="1" applyFill="1"/>
    <xf numFmtId="43" fontId="7" fillId="0" borderId="0" xfId="1" applyFont="1" applyFill="1" applyAlignment="1">
      <alignment horizontal="center"/>
    </xf>
    <xf numFmtId="0" fontId="7" fillId="0" borderId="0" xfId="2" applyFont="1"/>
    <xf numFmtId="4" fontId="7" fillId="0" borderId="0" xfId="2" applyNumberFormat="1" applyFont="1"/>
    <xf numFmtId="3" fontId="7" fillId="0" borderId="0" xfId="2" applyNumberFormat="1" applyFont="1"/>
    <xf numFmtId="0" fontId="9" fillId="0" borderId="0" xfId="2" applyFont="1"/>
    <xf numFmtId="4" fontId="9" fillId="0" borderId="0" xfId="2" applyNumberFormat="1" applyFont="1"/>
    <xf numFmtId="4" fontId="5" fillId="0" borderId="0" xfId="2" applyNumberFormat="1"/>
    <xf numFmtId="4" fontId="7" fillId="0" borderId="0" xfId="2" applyNumberFormat="1" applyFont="1" applyBorder="1"/>
    <xf numFmtId="0" fontId="10" fillId="0" borderId="0" xfId="2" applyFont="1"/>
    <xf numFmtId="164" fontId="7" fillId="0" borderId="0" xfId="2" applyNumberFormat="1" applyFont="1"/>
    <xf numFmtId="0" fontId="7" fillId="0" borderId="0" xfId="2" applyFont="1" applyFill="1"/>
    <xf numFmtId="0" fontId="9" fillId="0" borderId="0" xfId="2" applyFont="1" applyFill="1"/>
    <xf numFmtId="4" fontId="7" fillId="0" borderId="0" xfId="2" applyNumberFormat="1" applyFont="1" applyFill="1"/>
    <xf numFmtId="4" fontId="9" fillId="0" borderId="0" xfId="2" applyNumberFormat="1" applyFont="1" applyFill="1"/>
    <xf numFmtId="4" fontId="5" fillId="0" borderId="0" xfId="2" applyNumberFormat="1" applyFill="1"/>
    <xf numFmtId="0" fontId="5" fillId="0" borderId="0" xfId="2" applyAlignment="1">
      <alignment horizontal="left"/>
    </xf>
    <xf numFmtId="0" fontId="5" fillId="0" borderId="0" xfId="2" applyFont="1" applyAlignment="1">
      <alignment horizontal="left"/>
    </xf>
    <xf numFmtId="0" fontId="8" fillId="0" borderId="0" xfId="2" applyFont="1"/>
    <xf numFmtId="0" fontId="8" fillId="0" borderId="0" xfId="3" applyFont="1" applyAlignment="1">
      <alignment horizontal="left"/>
    </xf>
    <xf numFmtId="43" fontId="11" fillId="0" borderId="0" xfId="1" applyFont="1" applyFill="1"/>
    <xf numFmtId="43" fontId="11" fillId="0" borderId="0" xfId="1" applyFont="1" applyFill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3" xfId="2" applyFont="1" applyFill="1" applyBorder="1"/>
    <xf numFmtId="0" fontId="12" fillId="0" borderId="0" xfId="2" applyFont="1" applyFill="1" applyBorder="1"/>
    <xf numFmtId="164" fontId="12" fillId="0" borderId="0" xfId="2" applyNumberFormat="1" applyFont="1" applyFill="1" applyBorder="1"/>
    <xf numFmtId="164" fontId="12" fillId="0" borderId="9" xfId="2" applyNumberFormat="1" applyFont="1" applyFill="1" applyBorder="1"/>
    <xf numFmtId="3" fontId="3" fillId="0" borderId="0" xfId="2" applyNumberFormat="1" applyFont="1" applyFill="1" applyBorder="1"/>
    <xf numFmtId="164" fontId="3" fillId="0" borderId="0" xfId="2" applyNumberFormat="1" applyFont="1" applyFill="1" applyBorder="1"/>
    <xf numFmtId="164" fontId="3" fillId="0" borderId="9" xfId="2" applyNumberFormat="1" applyFont="1" applyFill="1" applyBorder="1"/>
    <xf numFmtId="0" fontId="12" fillId="0" borderId="3" xfId="2" applyFont="1" applyFill="1" applyBorder="1" applyAlignment="1">
      <alignment horizontal="left"/>
    </xf>
    <xf numFmtId="3" fontId="12" fillId="0" borderId="0" xfId="2" applyNumberFormat="1" applyFont="1" applyFill="1" applyBorder="1"/>
    <xf numFmtId="0" fontId="3" fillId="0" borderId="3" xfId="2" applyFont="1" applyFill="1" applyBorder="1" applyAlignment="1">
      <alignment horizontal="left"/>
    </xf>
    <xf numFmtId="0" fontId="12" fillId="0" borderId="3" xfId="2" applyFont="1" applyFill="1" applyBorder="1"/>
    <xf numFmtId="3" fontId="3" fillId="0" borderId="7" xfId="2" applyNumberFormat="1" applyFont="1" applyFill="1" applyBorder="1"/>
    <xf numFmtId="4" fontId="3" fillId="0" borderId="7" xfId="2" applyNumberFormat="1" applyFont="1" applyFill="1" applyBorder="1"/>
    <xf numFmtId="164" fontId="3" fillId="0" borderId="7" xfId="2" applyNumberFormat="1" applyFont="1" applyFill="1" applyBorder="1"/>
    <xf numFmtId="164" fontId="3" fillId="0" borderId="9" xfId="2" applyNumberFormat="1" applyFont="1" applyFill="1" applyBorder="1" applyAlignment="1">
      <alignment horizontal="right"/>
    </xf>
    <xf numFmtId="3" fontId="3" fillId="0" borderId="7" xfId="2" applyNumberFormat="1" applyFont="1" applyFill="1" applyBorder="1" applyAlignment="1">
      <alignment horizontal="right"/>
    </xf>
    <xf numFmtId="0" fontId="12" fillId="0" borderId="5" xfId="2" applyFont="1" applyFill="1" applyBorder="1"/>
    <xf numFmtId="0" fontId="3" fillId="0" borderId="4" xfId="2" applyFont="1" applyBorder="1"/>
    <xf numFmtId="164" fontId="3" fillId="0" borderId="4" xfId="2" applyNumberFormat="1" applyFont="1" applyBorder="1"/>
    <xf numFmtId="164" fontId="3" fillId="0" borderId="10" xfId="2" applyNumberFormat="1" applyFont="1" applyBorder="1"/>
    <xf numFmtId="0" fontId="12" fillId="0" borderId="0" xfId="2" applyFont="1"/>
    <xf numFmtId="4" fontId="12" fillId="0" borderId="0" xfId="2" applyNumberFormat="1" applyFont="1"/>
    <xf numFmtId="0" fontId="12" fillId="0" borderId="0" xfId="2" applyFont="1" applyAlignment="1">
      <alignment horizontal="left"/>
    </xf>
    <xf numFmtId="4" fontId="12" fillId="0" borderId="0" xfId="2" applyNumberFormat="1" applyFont="1" applyAlignment="1">
      <alignment horizontal="left"/>
    </xf>
    <xf numFmtId="0" fontId="12" fillId="0" borderId="0" xfId="3" applyFont="1" applyAlignment="1">
      <alignment horizontal="left"/>
    </xf>
    <xf numFmtId="0" fontId="12" fillId="0" borderId="3" xfId="2" applyFont="1" applyBorder="1" applyAlignment="1"/>
    <xf numFmtId="0" fontId="12" fillId="0" borderId="5" xfId="2" applyFont="1" applyBorder="1" applyAlignment="1">
      <alignment horizontal="center"/>
    </xf>
    <xf numFmtId="0" fontId="12" fillId="0" borderId="3" xfId="2" applyFont="1" applyFill="1" applyBorder="1" applyAlignment="1"/>
    <xf numFmtId="0" fontId="12" fillId="0" borderId="0" xfId="3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6" xfId="3" applyFont="1" applyBorder="1" applyAlignment="1">
      <alignment horizontal="center"/>
    </xf>
    <xf numFmtId="3" fontId="3" fillId="0" borderId="15" xfId="2" applyNumberFormat="1" applyFont="1" applyFill="1" applyBorder="1"/>
    <xf numFmtId="4" fontId="12" fillId="0" borderId="15" xfId="2" applyNumberFormat="1" applyFont="1" applyFill="1" applyBorder="1"/>
    <xf numFmtId="3" fontId="12" fillId="0" borderId="15" xfId="2" applyNumberFormat="1" applyFont="1" applyFill="1" applyBorder="1"/>
    <xf numFmtId="3" fontId="3" fillId="0" borderId="17" xfId="2" applyNumberFormat="1" applyFont="1" applyFill="1" applyBorder="1"/>
    <xf numFmtId="3" fontId="3" fillId="0" borderId="17" xfId="2" applyNumberFormat="1" applyFont="1" applyFill="1" applyBorder="1" applyAlignment="1">
      <alignment horizontal="right"/>
    </xf>
    <xf numFmtId="0" fontId="3" fillId="0" borderId="16" xfId="2" applyFont="1" applyBorder="1"/>
    <xf numFmtId="0" fontId="12" fillId="0" borderId="15" xfId="2" applyFont="1" applyFill="1" applyBorder="1"/>
    <xf numFmtId="3" fontId="3" fillId="0" borderId="6" xfId="2" applyNumberFormat="1" applyFont="1" applyFill="1" applyBorder="1"/>
    <xf numFmtId="3" fontId="3" fillId="0" borderId="9" xfId="2" applyNumberFormat="1" applyFont="1" applyFill="1" applyBorder="1"/>
    <xf numFmtId="0" fontId="3" fillId="0" borderId="14" xfId="3" applyFont="1" applyBorder="1" applyAlignment="1">
      <alignment horizontal="center"/>
    </xf>
    <xf numFmtId="3" fontId="3" fillId="0" borderId="15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" fontId="3" fillId="0" borderId="19" xfId="2" applyNumberFormat="1" applyFont="1" applyFill="1" applyBorder="1" applyAlignment="1">
      <alignment horizontal="left"/>
    </xf>
    <xf numFmtId="0" fontId="3" fillId="0" borderId="19" xfId="2" applyFont="1" applyFill="1" applyBorder="1" applyAlignment="1">
      <alignment horizontal="left"/>
    </xf>
    <xf numFmtId="0" fontId="3" fillId="0" borderId="19" xfId="2" applyFont="1" applyFill="1" applyBorder="1"/>
    <xf numFmtId="3" fontId="3" fillId="0" borderId="20" xfId="2" applyNumberFormat="1" applyFont="1" applyFill="1" applyBorder="1"/>
    <xf numFmtId="3" fontId="3" fillId="0" borderId="21" xfId="2" applyNumberFormat="1" applyFont="1" applyFill="1" applyBorder="1"/>
    <xf numFmtId="164" fontId="3" fillId="0" borderId="22" xfId="2" applyNumberFormat="1" applyFont="1" applyFill="1" applyBorder="1"/>
    <xf numFmtId="165" fontId="12" fillId="0" borderId="0" xfId="1" applyNumberFormat="1" applyFont="1"/>
    <xf numFmtId="165" fontId="12" fillId="0" borderId="0" xfId="2" applyNumberFormat="1" applyFont="1"/>
    <xf numFmtId="4" fontId="5" fillId="0" borderId="0" xfId="2" applyNumberFormat="1" applyFont="1"/>
    <xf numFmtId="0" fontId="14" fillId="0" borderId="0" xfId="0" applyFont="1" applyAlignment="1">
      <alignment horizontal="justify" vertical="center"/>
    </xf>
    <xf numFmtId="4" fontId="0" fillId="0" borderId="0" xfId="0" applyNumberFormat="1" applyFont="1" applyFill="1" applyAlignment="1">
      <alignment horizontal="center"/>
    </xf>
    <xf numFmtId="0" fontId="13" fillId="0" borderId="2" xfId="2" applyFont="1" applyBorder="1" applyAlignment="1">
      <alignment horizontal="left" wrapText="1"/>
    </xf>
    <xf numFmtId="0" fontId="12" fillId="0" borderId="0" xfId="3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28574</xdr:rowOff>
    </xdr:from>
    <xdr:to>
      <xdr:col>1</xdr:col>
      <xdr:colOff>1680352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228599"/>
          <a:ext cx="1613676" cy="523876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59</xdr:row>
      <xdr:rowOff>0</xdr:rowOff>
    </xdr:from>
    <xdr:to>
      <xdr:col>1</xdr:col>
      <xdr:colOff>3895725</xdr:colOff>
      <xdr:row>59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59</xdr:row>
      <xdr:rowOff>0</xdr:rowOff>
    </xdr:from>
    <xdr:to>
      <xdr:col>8</xdr:col>
      <xdr:colOff>666750</xdr:colOff>
      <xdr:row>59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zoomScale="90" zoomScaleNormal="90" workbookViewId="0">
      <selection activeCell="I20" sqref="I20"/>
    </sheetView>
  </sheetViews>
  <sheetFormatPr baseColWidth="10" defaultRowHeight="12.75"/>
  <cols>
    <col min="1" max="1" width="5.140625" style="3" customWidth="1"/>
    <col min="2" max="2" width="73.28515625" style="3" customWidth="1"/>
    <col min="3" max="3" width="14.28515625" style="3" customWidth="1"/>
    <col min="4" max="4" width="2.7109375" style="3" customWidth="1"/>
    <col min="5" max="5" width="14.28515625" style="3" customWidth="1"/>
    <col min="6" max="6" width="2.7109375" style="3" customWidth="1"/>
    <col min="7" max="7" width="14.28515625" style="3" customWidth="1"/>
    <col min="8" max="8" width="2.7109375" style="3" customWidth="1"/>
    <col min="9" max="9" width="14.28515625" style="3" customWidth="1"/>
    <col min="10" max="10" width="6.7109375" style="3" customWidth="1"/>
    <col min="11" max="11" width="14.42578125" style="4" customWidth="1"/>
    <col min="12" max="12" width="11.42578125" style="3"/>
    <col min="13" max="14" width="13.140625" style="3" customWidth="1"/>
    <col min="15" max="16384" width="11.42578125" style="3"/>
  </cols>
  <sheetData>
    <row r="1" spans="2:14" ht="15.75">
      <c r="B1" s="92"/>
      <c r="C1" s="93"/>
      <c r="D1" s="93"/>
      <c r="E1" s="93"/>
      <c r="F1" s="93"/>
      <c r="G1" s="93"/>
      <c r="H1" s="93"/>
      <c r="I1" s="94"/>
    </row>
    <row r="2" spans="2:14" ht="18" customHeight="1">
      <c r="B2" s="86" t="s">
        <v>0</v>
      </c>
      <c r="C2" s="87"/>
      <c r="D2" s="87"/>
      <c r="E2" s="87"/>
      <c r="F2" s="87"/>
      <c r="G2" s="87"/>
      <c r="H2" s="87"/>
      <c r="I2" s="88"/>
      <c r="K2" s="5"/>
    </row>
    <row r="3" spans="2:14" ht="18" customHeight="1">
      <c r="B3" s="86" t="s">
        <v>40</v>
      </c>
      <c r="C3" s="87"/>
      <c r="D3" s="87"/>
      <c r="E3" s="87"/>
      <c r="F3" s="87"/>
      <c r="G3" s="87"/>
      <c r="H3" s="87"/>
      <c r="I3" s="88"/>
      <c r="K3" s="5"/>
    </row>
    <row r="4" spans="2:14" ht="18" customHeight="1">
      <c r="B4" s="86" t="s">
        <v>10</v>
      </c>
      <c r="C4" s="87"/>
      <c r="D4" s="87"/>
      <c r="E4" s="87"/>
      <c r="F4" s="87"/>
      <c r="G4" s="87"/>
      <c r="H4" s="87"/>
      <c r="I4" s="88"/>
      <c r="K4" s="5"/>
    </row>
    <row r="5" spans="2:14" ht="15">
      <c r="B5" s="95" t="s">
        <v>4</v>
      </c>
      <c r="C5" s="96"/>
      <c r="D5" s="96"/>
      <c r="E5" s="96"/>
      <c r="F5" s="96"/>
      <c r="G5" s="96"/>
      <c r="H5" s="96"/>
      <c r="I5" s="97"/>
      <c r="K5" s="5"/>
    </row>
    <row r="6" spans="2:14">
      <c r="B6" s="55"/>
      <c r="C6" s="59"/>
      <c r="D6" s="26"/>
      <c r="E6" s="59"/>
      <c r="F6" s="26"/>
      <c r="G6" s="89" t="s">
        <v>34</v>
      </c>
      <c r="H6" s="90"/>
      <c r="I6" s="91"/>
      <c r="K6" s="5"/>
    </row>
    <row r="7" spans="2:14" ht="13.5" thickBot="1">
      <c r="B7" s="56"/>
      <c r="C7" s="60">
        <v>2021</v>
      </c>
      <c r="D7" s="28"/>
      <c r="E7" s="60">
        <v>2020</v>
      </c>
      <c r="F7" s="27"/>
      <c r="G7" s="60" t="s">
        <v>33</v>
      </c>
      <c r="H7" s="70"/>
      <c r="I7" s="29" t="s">
        <v>5</v>
      </c>
      <c r="K7" s="5"/>
    </row>
    <row r="8" spans="2:14" ht="16.5" customHeight="1">
      <c r="B8" s="30" t="s">
        <v>11</v>
      </c>
      <c r="C8" s="76">
        <f>C10+C16+C18+C20</f>
        <v>127988311</v>
      </c>
      <c r="D8" s="32"/>
      <c r="E8" s="76">
        <f>E10+E16+E18+E20</f>
        <v>141861287</v>
      </c>
      <c r="F8" s="31"/>
      <c r="G8" s="76">
        <f>G10+G16+G18+G20</f>
        <v>-13872976</v>
      </c>
      <c r="H8" s="61"/>
      <c r="I8" s="77">
        <f>I10+I16+I18+I20</f>
        <v>-235.32821435773596</v>
      </c>
      <c r="L8"/>
      <c r="M8" s="6"/>
      <c r="N8" s="6"/>
    </row>
    <row r="9" spans="2:14" ht="16.5" customHeight="1">
      <c r="B9" s="30"/>
      <c r="C9" s="62"/>
      <c r="D9" s="32"/>
      <c r="E9" s="67"/>
      <c r="F9" s="31"/>
      <c r="G9" s="67"/>
      <c r="H9" s="67"/>
      <c r="I9" s="33"/>
      <c r="L9" s="6"/>
      <c r="M9" s="6"/>
      <c r="N9" s="6"/>
    </row>
    <row r="10" spans="2:14" ht="16.5" customHeight="1">
      <c r="B10" s="30" t="s">
        <v>6</v>
      </c>
      <c r="C10" s="61">
        <f>SUM(C11:C14)</f>
        <v>68385810</v>
      </c>
      <c r="D10" s="35"/>
      <c r="E10" s="61">
        <f>SUM(E11:E14)</f>
        <v>82459498</v>
      </c>
      <c r="F10" s="34"/>
      <c r="G10" s="61">
        <f>SUM(G11:G14)</f>
        <v>-14073688</v>
      </c>
      <c r="H10" s="61"/>
      <c r="I10" s="69">
        <f>SUM(I11:I14)</f>
        <v>-228.25665749896851</v>
      </c>
      <c r="L10" s="6"/>
      <c r="M10" s="6"/>
      <c r="N10" s="6"/>
    </row>
    <row r="11" spans="2:14" ht="16.5" customHeight="1">
      <c r="B11" s="57" t="s">
        <v>16</v>
      </c>
      <c r="C11" s="63">
        <v>62718993</v>
      </c>
      <c r="D11" s="32"/>
      <c r="E11" s="63">
        <v>66364190</v>
      </c>
      <c r="F11" s="38"/>
      <c r="G11" s="63">
        <f>C11-E11</f>
        <v>-3645197</v>
      </c>
      <c r="H11" s="63"/>
      <c r="I11" s="33">
        <f>G11/E11*100</f>
        <v>-5.492716779938096</v>
      </c>
      <c r="K11" s="7"/>
      <c r="L11" s="6"/>
      <c r="M11" s="6"/>
      <c r="N11" s="6"/>
    </row>
    <row r="12" spans="2:14" ht="16.5" customHeight="1">
      <c r="B12" s="57" t="s">
        <v>17</v>
      </c>
      <c r="C12" s="63">
        <v>3208450</v>
      </c>
      <c r="D12" s="32"/>
      <c r="E12" s="63">
        <v>10830632</v>
      </c>
      <c r="F12" s="38"/>
      <c r="G12" s="63">
        <f t="shared" ref="G12:G14" si="0">C12-E12</f>
        <v>-7622182</v>
      </c>
      <c r="H12" s="63"/>
      <c r="I12" s="33">
        <f t="shared" ref="I12:I25" si="1">G12/E12*100</f>
        <v>-70.376151641012271</v>
      </c>
      <c r="K12" s="7"/>
      <c r="L12" s="6"/>
      <c r="M12" s="6"/>
      <c r="N12" s="6"/>
    </row>
    <row r="13" spans="2:14" ht="16.5" customHeight="1">
      <c r="B13" s="57" t="s">
        <v>18</v>
      </c>
      <c r="C13" s="63">
        <v>2458367</v>
      </c>
      <c r="D13" s="32"/>
      <c r="E13" s="63">
        <v>5163312</v>
      </c>
      <c r="F13" s="38"/>
      <c r="G13" s="63">
        <f t="shared" si="0"/>
        <v>-2704945</v>
      </c>
      <c r="H13" s="63"/>
      <c r="I13" s="33">
        <f t="shared" si="1"/>
        <v>-52.387789078018145</v>
      </c>
      <c r="K13" s="7"/>
      <c r="L13" s="6"/>
      <c r="M13" s="6"/>
      <c r="N13" s="6"/>
    </row>
    <row r="14" spans="2:14" ht="16.5" customHeight="1">
      <c r="B14" s="57" t="s">
        <v>19</v>
      </c>
      <c r="C14" s="63">
        <v>0</v>
      </c>
      <c r="D14" s="32"/>
      <c r="E14" s="63">
        <v>101364</v>
      </c>
      <c r="F14" s="38"/>
      <c r="G14" s="63">
        <f t="shared" si="0"/>
        <v>-101364</v>
      </c>
      <c r="H14" s="63"/>
      <c r="I14" s="33">
        <f t="shared" si="1"/>
        <v>-100</v>
      </c>
      <c r="K14" s="7"/>
      <c r="L14" s="6"/>
      <c r="M14" s="6"/>
      <c r="N14" s="6"/>
    </row>
    <row r="15" spans="2:14" ht="16.5" customHeight="1">
      <c r="B15" s="37"/>
      <c r="C15" s="63"/>
      <c r="D15" s="32"/>
      <c r="E15" s="63"/>
      <c r="F15" s="38"/>
      <c r="G15" s="63"/>
      <c r="H15" s="63"/>
      <c r="I15" s="33"/>
      <c r="K15" s="7"/>
      <c r="L15" s="6"/>
      <c r="M15" s="6"/>
      <c r="N15" s="6"/>
    </row>
    <row r="16" spans="2:14" ht="16.5" customHeight="1">
      <c r="B16" s="30" t="s">
        <v>7</v>
      </c>
      <c r="C16" s="61">
        <v>42440099</v>
      </c>
      <c r="D16" s="35"/>
      <c r="E16" s="61">
        <v>41690437</v>
      </c>
      <c r="F16" s="38"/>
      <c r="G16" s="61">
        <f>C16-E16</f>
        <v>749662</v>
      </c>
      <c r="H16" s="61"/>
      <c r="I16" s="36">
        <f t="shared" si="1"/>
        <v>1.7981629696037966</v>
      </c>
      <c r="K16" s="7"/>
      <c r="L16" s="6"/>
      <c r="M16" s="6"/>
      <c r="N16" s="6"/>
    </row>
    <row r="17" spans="2:14" ht="16.5" customHeight="1">
      <c r="B17" s="37"/>
      <c r="C17" s="63"/>
      <c r="D17" s="32"/>
      <c r="E17" s="63"/>
      <c r="F17" s="38"/>
      <c r="G17" s="63"/>
      <c r="H17" s="63"/>
      <c r="I17" s="33"/>
      <c r="K17" s="6"/>
      <c r="L17" s="6"/>
      <c r="M17" s="6"/>
      <c r="N17" s="6"/>
    </row>
    <row r="18" spans="2:14" ht="16.5" customHeight="1">
      <c r="B18" s="39" t="s">
        <v>8</v>
      </c>
      <c r="C18" s="61">
        <v>5673711</v>
      </c>
      <c r="D18" s="35"/>
      <c r="E18" s="61">
        <v>8438182</v>
      </c>
      <c r="F18" s="38"/>
      <c r="G18" s="61">
        <f>C18-E18</f>
        <v>-2764471</v>
      </c>
      <c r="H18" s="61"/>
      <c r="I18" s="36">
        <f t="shared" si="1"/>
        <v>-32.761452644657346</v>
      </c>
      <c r="K18" s="8"/>
      <c r="L18" s="6"/>
      <c r="M18" s="6"/>
      <c r="N18" s="6"/>
    </row>
    <row r="19" spans="2:14" ht="16.5" customHeight="1">
      <c r="B19" s="37"/>
      <c r="C19" s="63"/>
      <c r="D19" s="32"/>
      <c r="E19" s="63"/>
      <c r="F19" s="38"/>
      <c r="G19" s="63"/>
      <c r="H19" s="63"/>
      <c r="I19" s="33"/>
      <c r="K19" s="6"/>
      <c r="L19" s="6"/>
      <c r="M19" s="6"/>
      <c r="N19" s="7"/>
    </row>
    <row r="20" spans="2:14" ht="16.5" customHeight="1">
      <c r="B20" s="39" t="s">
        <v>12</v>
      </c>
      <c r="C20" s="61">
        <v>11488691</v>
      </c>
      <c r="D20" s="35"/>
      <c r="E20" s="61">
        <v>9273170</v>
      </c>
      <c r="F20" s="38"/>
      <c r="G20" s="61">
        <f>C20-E20</f>
        <v>2215521</v>
      </c>
      <c r="H20" s="61"/>
      <c r="I20" s="36">
        <f t="shared" si="1"/>
        <v>23.891732816286122</v>
      </c>
      <c r="K20" s="8"/>
      <c r="L20" s="6"/>
      <c r="M20" s="6"/>
      <c r="N20" s="7"/>
    </row>
    <row r="21" spans="2:14" ht="16.5" customHeight="1">
      <c r="B21" s="40"/>
      <c r="C21" s="63"/>
      <c r="D21" s="32"/>
      <c r="E21" s="63"/>
      <c r="F21" s="38"/>
      <c r="G21" s="63"/>
      <c r="H21" s="63"/>
      <c r="I21" s="33"/>
      <c r="K21" s="6">
        <v>2</v>
      </c>
      <c r="L21" s="6"/>
      <c r="M21" s="6"/>
      <c r="N21" s="7"/>
    </row>
    <row r="22" spans="2:14" ht="16.5" customHeight="1">
      <c r="B22" s="75" t="s">
        <v>13</v>
      </c>
      <c r="C22" s="64">
        <f>SUM(C23:C25)</f>
        <v>42014520</v>
      </c>
      <c r="D22" s="42"/>
      <c r="E22" s="64">
        <f>SUM(E23:E25)</f>
        <v>41593247</v>
      </c>
      <c r="F22" s="41"/>
      <c r="G22" s="68">
        <f>C22-E22</f>
        <v>421273</v>
      </c>
      <c r="H22" s="61"/>
      <c r="I22" s="78">
        <f t="shared" si="1"/>
        <v>1.0128398968226739</v>
      </c>
      <c r="K22" s="7"/>
      <c r="L22" s="6"/>
      <c r="M22" s="6"/>
      <c r="N22" s="7"/>
    </row>
    <row r="23" spans="2:14" ht="16.5" customHeight="1">
      <c r="B23" s="40" t="s">
        <v>14</v>
      </c>
      <c r="C23" s="63">
        <f>42014520-C24-C25</f>
        <v>31228228.68</v>
      </c>
      <c r="D23" s="32"/>
      <c r="E23" s="63">
        <f>41593247-E24-E25</f>
        <v>31408134</v>
      </c>
      <c r="F23" s="38"/>
      <c r="G23" s="63">
        <f t="shared" ref="G23:G25" si="2">C23-E23</f>
        <v>-179905.3200000003</v>
      </c>
      <c r="H23" s="63"/>
      <c r="I23" s="33">
        <f t="shared" si="1"/>
        <v>-0.57279849863096066</v>
      </c>
      <c r="K23" s="81"/>
      <c r="L23" s="6"/>
      <c r="M23" s="6"/>
      <c r="N23" s="7"/>
    </row>
    <row r="24" spans="2:14" ht="16.5" customHeight="1">
      <c r="B24" s="37" t="s">
        <v>15</v>
      </c>
      <c r="C24" s="63">
        <v>1672387.32</v>
      </c>
      <c r="D24" s="32"/>
      <c r="E24" s="63">
        <v>1863394</v>
      </c>
      <c r="F24" s="38"/>
      <c r="G24" s="63">
        <f t="shared" si="2"/>
        <v>-191006.67999999993</v>
      </c>
      <c r="H24" s="63"/>
      <c r="I24" s="33">
        <f t="shared" si="1"/>
        <v>-10.250471988210757</v>
      </c>
      <c r="K24" s="81"/>
      <c r="L24" s="9"/>
      <c r="M24" s="6"/>
      <c r="N24" s="7"/>
    </row>
    <row r="25" spans="2:14" ht="16.5" customHeight="1">
      <c r="B25" s="37" t="s">
        <v>35</v>
      </c>
      <c r="C25" s="63">
        <v>9113904</v>
      </c>
      <c r="D25" s="32"/>
      <c r="E25" s="63">
        <v>8321719</v>
      </c>
      <c r="F25" s="38"/>
      <c r="G25" s="63">
        <f t="shared" si="2"/>
        <v>792185</v>
      </c>
      <c r="H25" s="63"/>
      <c r="I25" s="33">
        <f t="shared" si="1"/>
        <v>9.5194875001186663</v>
      </c>
      <c r="K25" s="7"/>
      <c r="L25" s="6"/>
      <c r="M25" s="6"/>
      <c r="N25" s="7"/>
    </row>
    <row r="26" spans="2:14" ht="16.5" customHeight="1">
      <c r="B26" s="37"/>
      <c r="C26" s="63"/>
      <c r="D26" s="32"/>
      <c r="E26" s="63"/>
      <c r="F26" s="38"/>
      <c r="G26" s="63"/>
      <c r="H26" s="63"/>
      <c r="I26" s="33"/>
      <c r="K26" s="7"/>
      <c r="L26" s="6"/>
      <c r="M26" s="6"/>
      <c r="N26" s="10"/>
    </row>
    <row r="27" spans="2:14" ht="16.5" customHeight="1">
      <c r="B27" s="74" t="s">
        <v>20</v>
      </c>
      <c r="C27" s="64">
        <f>C8-C22</f>
        <v>85973791</v>
      </c>
      <c r="D27" s="43"/>
      <c r="E27" s="64">
        <f>E8-E22</f>
        <v>100268040</v>
      </c>
      <c r="F27" s="41"/>
      <c r="G27" s="68">
        <f>C27-E27</f>
        <v>-14294249</v>
      </c>
      <c r="H27" s="61"/>
      <c r="I27" s="78">
        <f t="shared" ref="I27" si="3">G27/E27*100</f>
        <v>-14.256037118108623</v>
      </c>
      <c r="K27" s="7"/>
      <c r="L27" s="6"/>
      <c r="M27" s="6"/>
      <c r="N27" s="6"/>
    </row>
    <row r="28" spans="2:14" ht="16.5" customHeight="1">
      <c r="B28" s="40"/>
      <c r="C28" s="63"/>
      <c r="D28" s="32"/>
      <c r="E28" s="63"/>
      <c r="F28" s="38"/>
      <c r="G28" s="63"/>
      <c r="H28" s="63"/>
      <c r="I28" s="33"/>
      <c r="K28" s="12"/>
      <c r="L28" s="13"/>
      <c r="M28" s="7"/>
      <c r="N28" s="6"/>
    </row>
    <row r="29" spans="2:14" ht="16.5" customHeight="1">
      <c r="B29" s="40" t="s">
        <v>9</v>
      </c>
      <c r="C29" s="63">
        <v>3819418</v>
      </c>
      <c r="D29" s="32"/>
      <c r="E29" s="63">
        <v>3504820</v>
      </c>
      <c r="F29" s="38"/>
      <c r="G29" s="63">
        <f t="shared" ref="G29" si="4">C29-E29</f>
        <v>314598</v>
      </c>
      <c r="H29" s="63"/>
      <c r="I29" s="33">
        <f t="shared" ref="I29" si="5">G29/E29*100</f>
        <v>8.9761528409447564</v>
      </c>
      <c r="K29" s="81"/>
      <c r="L29" s="6"/>
      <c r="M29" s="14"/>
      <c r="N29" s="6"/>
    </row>
    <row r="30" spans="2:14" ht="16.5" customHeight="1">
      <c r="B30" s="40"/>
      <c r="C30" s="63"/>
      <c r="D30" s="32"/>
      <c r="E30" s="63"/>
      <c r="F30" s="38"/>
      <c r="G30" s="63"/>
      <c r="H30" s="63"/>
      <c r="I30" s="33"/>
      <c r="K30" s="7"/>
      <c r="L30" s="13"/>
      <c r="M30" s="7"/>
      <c r="N30" s="6"/>
    </row>
    <row r="31" spans="2:14" ht="16.5" customHeight="1">
      <c r="B31" s="74" t="s">
        <v>21</v>
      </c>
      <c r="C31" s="64">
        <f>C27-C29</f>
        <v>82154373</v>
      </c>
      <c r="D31" s="43"/>
      <c r="E31" s="64">
        <f>E27-E29</f>
        <v>96763220</v>
      </c>
      <c r="F31" s="41"/>
      <c r="G31" s="68">
        <f>C31-E31</f>
        <v>-14608847</v>
      </c>
      <c r="H31" s="61"/>
      <c r="I31" s="78">
        <f t="shared" ref="I31" si="6">G31/E31*100</f>
        <v>-15.097520524844047</v>
      </c>
      <c r="K31" s="81"/>
      <c r="L31" s="15"/>
      <c r="M31" s="6"/>
      <c r="N31" s="6"/>
    </row>
    <row r="32" spans="2:14" ht="16.5" customHeight="1">
      <c r="B32" s="39"/>
      <c r="C32" s="61"/>
      <c r="D32" s="35"/>
      <c r="E32" s="61"/>
      <c r="F32" s="34"/>
      <c r="G32" s="61"/>
      <c r="H32" s="61"/>
      <c r="I32" s="36"/>
      <c r="K32" s="7"/>
      <c r="L32" s="15"/>
      <c r="M32" s="6"/>
      <c r="N32" s="6"/>
    </row>
    <row r="33" spans="2:14" ht="16.5" customHeight="1">
      <c r="B33" s="74" t="s">
        <v>22</v>
      </c>
      <c r="C33" s="64">
        <f>C34+C35-C36-C37</f>
        <v>4207904</v>
      </c>
      <c r="D33" s="43"/>
      <c r="E33" s="64">
        <f>E34+E35-E36-E37</f>
        <v>7935069</v>
      </c>
      <c r="F33" s="41"/>
      <c r="G33" s="68">
        <f>C33-E33</f>
        <v>-3727165</v>
      </c>
      <c r="H33" s="61"/>
      <c r="I33" s="78">
        <f>G33/E33*100</f>
        <v>-46.970795086974036</v>
      </c>
      <c r="K33" s="7"/>
      <c r="L33" s="15"/>
      <c r="M33" s="6"/>
      <c r="N33" s="6"/>
    </row>
    <row r="34" spans="2:14" ht="16.5" customHeight="1">
      <c r="B34" s="37" t="s">
        <v>23</v>
      </c>
      <c r="C34" s="63">
        <v>4200031</v>
      </c>
      <c r="D34" s="35"/>
      <c r="E34" s="63">
        <v>6558252</v>
      </c>
      <c r="F34" s="34"/>
      <c r="G34" s="63">
        <f t="shared" ref="G34:G39" si="7">C34-E34</f>
        <v>-2358221</v>
      </c>
      <c r="H34" s="63"/>
      <c r="I34" s="33">
        <f>G34/E34*100</f>
        <v>-35.958072364404423</v>
      </c>
      <c r="K34" s="7"/>
      <c r="L34" s="15"/>
      <c r="M34" s="6"/>
      <c r="N34" s="6"/>
    </row>
    <row r="35" spans="2:14" ht="16.5" customHeight="1">
      <c r="B35" s="37" t="s">
        <v>24</v>
      </c>
      <c r="C35" s="63">
        <v>7873</v>
      </c>
      <c r="D35" s="35"/>
      <c r="E35" s="63">
        <v>1376817</v>
      </c>
      <c r="F35" s="34"/>
      <c r="G35" s="63">
        <f t="shared" si="7"/>
        <v>-1368944</v>
      </c>
      <c r="H35" s="63"/>
      <c r="I35" s="33">
        <v>0</v>
      </c>
      <c r="K35" s="7"/>
      <c r="L35" s="15"/>
      <c r="M35" s="6"/>
      <c r="N35" s="6"/>
    </row>
    <row r="36" spans="2:14" ht="16.5" customHeight="1">
      <c r="B36" s="37" t="s">
        <v>25</v>
      </c>
      <c r="C36" s="63">
        <v>0</v>
      </c>
      <c r="D36" s="35"/>
      <c r="E36" s="63">
        <v>0</v>
      </c>
      <c r="F36" s="34"/>
      <c r="G36" s="63">
        <f t="shared" si="7"/>
        <v>0</v>
      </c>
      <c r="H36" s="63"/>
      <c r="I36" s="33">
        <v>0</v>
      </c>
      <c r="K36" s="7"/>
      <c r="L36" s="15"/>
      <c r="M36" s="6"/>
      <c r="N36" s="6"/>
    </row>
    <row r="37" spans="2:14" ht="16.5" customHeight="1">
      <c r="B37" s="40" t="s">
        <v>26</v>
      </c>
      <c r="C37" s="63">
        <v>0</v>
      </c>
      <c r="D37" s="35"/>
      <c r="E37" s="63">
        <v>0</v>
      </c>
      <c r="F37" s="38"/>
      <c r="G37" s="63">
        <f t="shared" si="7"/>
        <v>0</v>
      </c>
      <c r="H37" s="63"/>
      <c r="I37" s="33">
        <v>0</v>
      </c>
      <c r="K37" s="6"/>
      <c r="L37" s="15"/>
      <c r="M37" s="6"/>
      <c r="N37" s="6"/>
    </row>
    <row r="38" spans="2:14" ht="16.5" customHeight="1">
      <c r="B38" s="40" t="s">
        <v>27</v>
      </c>
      <c r="C38" s="63">
        <v>600970</v>
      </c>
      <c r="D38" s="35"/>
      <c r="E38" s="63">
        <v>1765144</v>
      </c>
      <c r="F38" s="38"/>
      <c r="G38" s="63">
        <f t="shared" si="7"/>
        <v>-1164174</v>
      </c>
      <c r="H38" s="63"/>
      <c r="I38" s="33">
        <v>0</v>
      </c>
      <c r="K38" s="6"/>
      <c r="L38" s="15"/>
      <c r="M38" s="6"/>
      <c r="N38" s="6"/>
    </row>
    <row r="39" spans="2:14" ht="16.5" customHeight="1">
      <c r="B39" s="40" t="s">
        <v>28</v>
      </c>
      <c r="C39" s="63">
        <v>5714965</v>
      </c>
      <c r="D39" s="35"/>
      <c r="E39" s="63">
        <v>4070882</v>
      </c>
      <c r="F39" s="38"/>
      <c r="G39" s="63">
        <f t="shared" si="7"/>
        <v>1644083</v>
      </c>
      <c r="H39" s="63"/>
      <c r="I39" s="33">
        <f>G39/E39*100</f>
        <v>40.386407663007674</v>
      </c>
      <c r="K39" s="6"/>
      <c r="L39" s="15"/>
      <c r="M39" s="6"/>
      <c r="N39" s="6"/>
    </row>
    <row r="40" spans="2:14" ht="16.5" customHeight="1">
      <c r="B40" s="40"/>
      <c r="C40" s="63"/>
      <c r="D40" s="35"/>
      <c r="E40" s="63"/>
      <c r="F40" s="38"/>
      <c r="G40" s="63"/>
      <c r="H40" s="63"/>
      <c r="I40" s="44"/>
      <c r="K40" s="6"/>
      <c r="L40" s="15"/>
      <c r="M40" s="6"/>
      <c r="N40" s="6"/>
    </row>
    <row r="41" spans="2:14" ht="16.5" customHeight="1">
      <c r="B41" s="74" t="s">
        <v>29</v>
      </c>
      <c r="C41" s="65">
        <f>C31+C33-C38+C39</f>
        <v>91476272</v>
      </c>
      <c r="D41" s="43"/>
      <c r="E41" s="65">
        <f>E31+E33-E38+E39</f>
        <v>107004027</v>
      </c>
      <c r="F41" s="45"/>
      <c r="G41" s="68">
        <f>C41-E41</f>
        <v>-15527755</v>
      </c>
      <c r="H41" s="61"/>
      <c r="I41" s="78">
        <f>G41/E41*100</f>
        <v>-14.511374417712336</v>
      </c>
      <c r="L41" s="15"/>
      <c r="M41" s="6"/>
      <c r="N41" s="6"/>
    </row>
    <row r="42" spans="2:14" ht="16.5" customHeight="1">
      <c r="B42" s="39"/>
      <c r="C42" s="71"/>
      <c r="D42" s="35"/>
      <c r="E42" s="71"/>
      <c r="F42" s="72"/>
      <c r="G42" s="61"/>
      <c r="H42" s="61"/>
      <c r="I42" s="36"/>
      <c r="L42" s="15"/>
      <c r="M42" s="6"/>
      <c r="N42" s="6"/>
    </row>
    <row r="43" spans="2:14" ht="16.5" customHeight="1">
      <c r="B43" s="40" t="s">
        <v>1</v>
      </c>
      <c r="C43" s="63">
        <v>0</v>
      </c>
      <c r="D43" s="35"/>
      <c r="E43" s="63">
        <v>0</v>
      </c>
      <c r="F43" s="38"/>
      <c r="G43" s="63">
        <f t="shared" ref="G43:G46" si="8">C43-E43</f>
        <v>0</v>
      </c>
      <c r="H43" s="63"/>
      <c r="I43" s="33">
        <v>0</v>
      </c>
      <c r="L43" s="15"/>
      <c r="M43" s="6"/>
      <c r="N43" s="6"/>
    </row>
    <row r="44" spans="2:14" ht="16.5" customHeight="1">
      <c r="B44" s="40" t="s">
        <v>30</v>
      </c>
      <c r="C44" s="63">
        <v>0</v>
      </c>
      <c r="D44" s="35"/>
      <c r="E44" s="63">
        <v>0</v>
      </c>
      <c r="F44" s="38"/>
      <c r="G44" s="63">
        <f t="shared" si="8"/>
        <v>0</v>
      </c>
      <c r="H44" s="63"/>
      <c r="I44" s="33">
        <v>0</v>
      </c>
      <c r="L44" s="15"/>
      <c r="M44" s="6"/>
      <c r="N44" s="6"/>
    </row>
    <row r="45" spans="2:14" ht="16.5" customHeight="1">
      <c r="B45" s="40" t="s">
        <v>31</v>
      </c>
      <c r="C45" s="63">
        <v>0</v>
      </c>
      <c r="D45" s="35"/>
      <c r="E45" s="63">
        <v>0</v>
      </c>
      <c r="F45" s="38"/>
      <c r="G45" s="63">
        <f t="shared" si="8"/>
        <v>0</v>
      </c>
      <c r="H45" s="63"/>
      <c r="I45" s="33">
        <v>0</v>
      </c>
      <c r="L45" s="15"/>
      <c r="M45" s="6"/>
      <c r="N45" s="6"/>
    </row>
    <row r="46" spans="2:14" ht="16.5" customHeight="1">
      <c r="B46" s="40" t="s">
        <v>32</v>
      </c>
      <c r="C46" s="63">
        <v>0</v>
      </c>
      <c r="D46" s="35"/>
      <c r="E46" s="63">
        <v>0</v>
      </c>
      <c r="F46" s="38"/>
      <c r="G46" s="63">
        <f t="shared" si="8"/>
        <v>0</v>
      </c>
      <c r="H46" s="63"/>
      <c r="I46" s="33">
        <v>0</v>
      </c>
      <c r="L46" s="16"/>
      <c r="M46" s="6"/>
      <c r="N46" s="6"/>
    </row>
    <row r="47" spans="2:14" ht="16.5" customHeight="1">
      <c r="B47" s="40"/>
      <c r="C47" s="63"/>
      <c r="D47" s="35"/>
      <c r="E47" s="63"/>
      <c r="F47" s="38"/>
      <c r="G47" s="63"/>
      <c r="H47" s="63"/>
      <c r="I47" s="36"/>
      <c r="L47" s="16"/>
      <c r="M47" s="6"/>
      <c r="N47" s="6"/>
    </row>
    <row r="48" spans="2:14" ht="16.5" customHeight="1">
      <c r="B48" s="73" t="s">
        <v>2</v>
      </c>
      <c r="C48" s="64">
        <f>C41-C43-C44-C45-C46</f>
        <v>91476272</v>
      </c>
      <c r="D48" s="43"/>
      <c r="E48" s="64">
        <f>E41-E43-E44-E45-E46</f>
        <v>107004027</v>
      </c>
      <c r="F48" s="41"/>
      <c r="G48" s="68">
        <f>C48-E48</f>
        <v>-15527755</v>
      </c>
      <c r="H48" s="61"/>
      <c r="I48" s="78">
        <f t="shared" ref="I48" si="9">G48/E48*100</f>
        <v>-14.511374417712336</v>
      </c>
      <c r="L48" s="17"/>
      <c r="M48" s="6"/>
      <c r="N48" s="6"/>
    </row>
    <row r="49" spans="1:14" ht="16.5" customHeight="1" thickBot="1">
      <c r="B49" s="46"/>
      <c r="C49" s="66"/>
      <c r="D49" s="48"/>
      <c r="E49" s="66"/>
      <c r="F49" s="47"/>
      <c r="G49" s="66"/>
      <c r="H49" s="66"/>
      <c r="I49" s="49"/>
      <c r="J49" s="11"/>
      <c r="K49" s="7"/>
      <c r="L49" s="18"/>
      <c r="M49" s="6"/>
      <c r="N49" s="6"/>
    </row>
    <row r="50" spans="1:14" ht="39.75" customHeight="1">
      <c r="B50" s="84" t="s">
        <v>37</v>
      </c>
      <c r="C50" s="84"/>
      <c r="D50" s="84"/>
      <c r="E50" s="84"/>
      <c r="F50" s="84"/>
      <c r="G50" s="84"/>
      <c r="H50" s="84"/>
      <c r="I50" s="84"/>
      <c r="L50" s="19"/>
    </row>
    <row r="51" spans="1:14">
      <c r="B51" s="50"/>
      <c r="C51" s="51"/>
      <c r="D51" s="50"/>
      <c r="E51" s="50"/>
      <c r="F51" s="50"/>
      <c r="G51" s="50"/>
      <c r="H51" s="50"/>
      <c r="I51" s="50"/>
      <c r="L51" s="19"/>
    </row>
    <row r="52" spans="1:14">
      <c r="B52" s="50"/>
      <c r="C52" s="51"/>
      <c r="D52" s="50"/>
      <c r="E52" s="79"/>
      <c r="F52" s="50"/>
      <c r="G52" s="50"/>
      <c r="H52" s="50"/>
      <c r="I52" s="50"/>
      <c r="L52" s="19"/>
    </row>
    <row r="53" spans="1:14" hidden="1">
      <c r="B53" s="50"/>
      <c r="C53" s="51"/>
      <c r="D53" s="50"/>
      <c r="E53" s="80"/>
      <c r="F53" s="50"/>
      <c r="G53" s="50"/>
      <c r="H53" s="50"/>
      <c r="I53" s="50"/>
      <c r="L53" s="19"/>
    </row>
    <row r="54" spans="1:14">
      <c r="B54" s="50"/>
      <c r="C54" s="51"/>
      <c r="D54" s="50"/>
      <c r="E54" s="79"/>
      <c r="F54" s="50"/>
      <c r="G54" s="50"/>
      <c r="H54" s="50"/>
      <c r="I54" s="50"/>
      <c r="L54" s="19"/>
    </row>
    <row r="55" spans="1:14">
      <c r="B55" s="50"/>
      <c r="C55" s="51"/>
      <c r="D55" s="50"/>
      <c r="E55" s="80"/>
      <c r="F55" s="50"/>
      <c r="G55" s="50"/>
      <c r="H55" s="50"/>
      <c r="I55" s="50"/>
      <c r="L55" s="19"/>
    </row>
    <row r="56" spans="1:14">
      <c r="B56" s="50"/>
      <c r="C56" s="51"/>
      <c r="D56" s="50"/>
      <c r="E56" s="50"/>
      <c r="F56" s="50"/>
      <c r="G56" s="50"/>
      <c r="H56" s="50"/>
      <c r="I56" s="50"/>
      <c r="L56" s="19"/>
    </row>
    <row r="57" spans="1:14">
      <c r="B57" s="50"/>
      <c r="C57" s="51"/>
      <c r="D57" s="50"/>
      <c r="E57" s="50"/>
      <c r="F57" s="50"/>
      <c r="G57" s="50"/>
      <c r="H57" s="50"/>
      <c r="I57" s="50"/>
      <c r="L57" s="19"/>
    </row>
    <row r="58" spans="1:14">
      <c r="A58" s="20"/>
      <c r="B58" s="52"/>
      <c r="C58" s="53"/>
      <c r="D58" s="52"/>
      <c r="E58" s="53"/>
      <c r="F58" s="53"/>
      <c r="G58" s="53"/>
      <c r="H58" s="53"/>
      <c r="I58" s="53"/>
      <c r="J58" s="20"/>
    </row>
    <row r="59" spans="1:14">
      <c r="A59" s="21"/>
      <c r="B59" s="52"/>
      <c r="C59" s="53"/>
      <c r="D59" s="52"/>
      <c r="E59" s="53"/>
      <c r="F59" s="53"/>
      <c r="G59" s="53"/>
      <c r="H59" s="53"/>
      <c r="I59" s="50"/>
      <c r="J59" s="22"/>
    </row>
    <row r="60" spans="1:14" ht="15.75" customHeight="1">
      <c r="A60" s="21"/>
      <c r="B60" s="2" t="s">
        <v>38</v>
      </c>
      <c r="C60" s="1"/>
      <c r="D60" s="83" t="s">
        <v>36</v>
      </c>
      <c r="E60" s="83"/>
      <c r="F60" s="83"/>
      <c r="G60" s="83"/>
      <c r="H60" s="83"/>
      <c r="I60" s="83"/>
    </row>
    <row r="61" spans="1:14" ht="15.75" customHeight="1">
      <c r="B61" s="2" t="s">
        <v>39</v>
      </c>
      <c r="C61" s="1"/>
      <c r="D61" s="83" t="s">
        <v>3</v>
      </c>
      <c r="E61" s="83"/>
      <c r="F61" s="83"/>
      <c r="G61" s="83"/>
      <c r="H61" s="83"/>
      <c r="I61" s="83"/>
    </row>
    <row r="62" spans="1:14">
      <c r="B62" s="54"/>
      <c r="C62" s="54"/>
      <c r="D62" s="85"/>
      <c r="E62" s="85"/>
      <c r="F62" s="58"/>
      <c r="G62" s="58"/>
      <c r="H62" s="58"/>
      <c r="I62" s="54"/>
      <c r="J62" s="23"/>
      <c r="K62" s="24"/>
    </row>
    <row r="63" spans="1:14">
      <c r="B63" s="50"/>
      <c r="C63" s="50"/>
      <c r="D63" s="50"/>
      <c r="E63" s="50"/>
      <c r="F63" s="50"/>
      <c r="G63" s="50"/>
      <c r="H63" s="50"/>
      <c r="I63" s="50"/>
      <c r="K63" s="25"/>
    </row>
    <row r="64" spans="1:14">
      <c r="B64" s="50"/>
      <c r="C64" s="51"/>
      <c r="D64" s="50"/>
      <c r="E64" s="51"/>
      <c r="F64" s="51"/>
      <c r="G64" s="51"/>
      <c r="H64" s="51"/>
      <c r="I64" s="50"/>
      <c r="K64" s="24"/>
    </row>
    <row r="65" spans="2:9">
      <c r="B65" s="50"/>
      <c r="C65" s="50"/>
      <c r="D65" s="50"/>
      <c r="E65" s="50"/>
      <c r="F65" s="50"/>
      <c r="G65" s="50"/>
      <c r="H65" s="50"/>
      <c r="I65" s="50"/>
    </row>
    <row r="66" spans="2:9">
      <c r="B66" s="50"/>
      <c r="C66" s="50"/>
      <c r="D66" s="50"/>
      <c r="E66" s="50"/>
      <c r="F66" s="50"/>
      <c r="G66" s="50"/>
      <c r="H66" s="50"/>
      <c r="I66" s="50"/>
    </row>
    <row r="67" spans="2:9">
      <c r="B67" s="50"/>
      <c r="C67" s="50"/>
      <c r="D67" s="50"/>
      <c r="E67" s="50"/>
      <c r="F67" s="50"/>
      <c r="G67" s="50"/>
      <c r="H67" s="50"/>
      <c r="I67" s="50"/>
    </row>
    <row r="68" spans="2:9" ht="15">
      <c r="B68" s="82"/>
    </row>
  </sheetData>
  <mergeCells count="10">
    <mergeCell ref="D62:E62"/>
    <mergeCell ref="B4:I4"/>
    <mergeCell ref="G6:I6"/>
    <mergeCell ref="D61:I61"/>
    <mergeCell ref="B1:I1"/>
    <mergeCell ref="B2:I2"/>
    <mergeCell ref="B3:I3"/>
    <mergeCell ref="B5:I5"/>
    <mergeCell ref="D60:I60"/>
    <mergeCell ref="B50:I5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Resultados</vt:lpstr>
      <vt:lpstr>'Estado de Resultados'!Área_de_impresión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Luffi</cp:lastModifiedBy>
  <cp:lastPrinted>2021-05-07T21:16:57Z</cp:lastPrinted>
  <dcterms:created xsi:type="dcterms:W3CDTF">2019-09-20T21:39:35Z</dcterms:created>
  <dcterms:modified xsi:type="dcterms:W3CDTF">2021-07-27T15:22:46Z</dcterms:modified>
</cp:coreProperties>
</file>